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10E2C178-FC36-4E04-866E-7B05AFAAA026}" xr6:coauthVersionLast="43" xr6:coauthVersionMax="43" xr10:uidLastSave="{00000000-0000-0000-0000-000000000000}"/>
  <bookViews>
    <workbookView xWindow="-120" yWindow="-120" windowWidth="21840" windowHeight="131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melléklet'!$A$1:$L$147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2" i="8" l="1"/>
  <c r="E72" i="8"/>
  <c r="F72" i="8"/>
  <c r="H72" i="8"/>
  <c r="I72" i="8"/>
  <c r="B72" i="8"/>
  <c r="C64" i="8"/>
  <c r="D64" i="8"/>
  <c r="E64" i="8"/>
  <c r="F64" i="8"/>
  <c r="H64" i="8"/>
  <c r="I64" i="8"/>
  <c r="B64" i="8"/>
  <c r="C37" i="8"/>
  <c r="C29" i="8"/>
  <c r="D29" i="8"/>
  <c r="E29" i="8"/>
  <c r="F29" i="8"/>
  <c r="G29" i="8"/>
  <c r="H29" i="8"/>
  <c r="I29" i="8"/>
  <c r="B29" i="8"/>
  <c r="E37" i="8"/>
  <c r="F37" i="8"/>
  <c r="H37" i="8"/>
  <c r="I37" i="8"/>
  <c r="B37" i="8"/>
  <c r="K145" i="8" l="1"/>
  <c r="J145" i="8"/>
  <c r="G145" i="8"/>
  <c r="G144" i="8" s="1"/>
  <c r="G147" i="8" s="1"/>
  <c r="D145" i="8"/>
  <c r="D144" i="8" s="1"/>
  <c r="D147" i="8" s="1"/>
  <c r="K144" i="8"/>
  <c r="K147" i="8" s="1"/>
  <c r="J144" i="8"/>
  <c r="J147" i="8" s="1"/>
  <c r="I144" i="8"/>
  <c r="I147" i="8" s="1"/>
  <c r="H144" i="8"/>
  <c r="H147" i="8" s="1"/>
  <c r="F144" i="8"/>
  <c r="F147" i="8" s="1"/>
  <c r="E144" i="8"/>
  <c r="E147" i="8" s="1"/>
  <c r="C144" i="8"/>
  <c r="C147" i="8" s="1"/>
  <c r="B144" i="8"/>
  <c r="B147" i="8" s="1"/>
  <c r="K138" i="8"/>
  <c r="K137" i="8" s="1"/>
  <c r="K140" i="8" s="1"/>
  <c r="J138" i="8"/>
  <c r="G138" i="8"/>
  <c r="G137" i="8" s="1"/>
  <c r="G140" i="8" s="1"/>
  <c r="D138" i="8"/>
  <c r="D137" i="8" s="1"/>
  <c r="D140" i="8" s="1"/>
  <c r="I137" i="8"/>
  <c r="I140" i="8" s="1"/>
  <c r="H137" i="8"/>
  <c r="H140" i="8" s="1"/>
  <c r="F137" i="8"/>
  <c r="F140" i="8" s="1"/>
  <c r="E137" i="8"/>
  <c r="E140" i="8" s="1"/>
  <c r="C137" i="8"/>
  <c r="C140" i="8" s="1"/>
  <c r="B137" i="8"/>
  <c r="B140" i="8" s="1"/>
  <c r="C121" i="8"/>
  <c r="E121" i="8"/>
  <c r="F121" i="8"/>
  <c r="H121" i="8"/>
  <c r="I121" i="8"/>
  <c r="B121" i="8"/>
  <c r="K123" i="8"/>
  <c r="K124" i="8"/>
  <c r="J124" i="8"/>
  <c r="L124" i="8" s="1"/>
  <c r="L138" i="8" l="1"/>
  <c r="L137" i="8" s="1"/>
  <c r="L140" i="8" s="1"/>
  <c r="L145" i="8"/>
  <c r="L144" i="8" s="1"/>
  <c r="L147" i="8" s="1"/>
  <c r="J137" i="8"/>
  <c r="J140" i="8" s="1"/>
  <c r="K66" i="8"/>
  <c r="J66" i="8"/>
  <c r="K30" i="8"/>
  <c r="K31" i="8"/>
  <c r="J30" i="8"/>
  <c r="J29" i="8" s="1"/>
  <c r="J31" i="8"/>
  <c r="K29" i="8" l="1"/>
  <c r="L66" i="8"/>
  <c r="L31" i="8"/>
  <c r="L30" i="8"/>
  <c r="L29" i="8" s="1"/>
  <c r="C44" i="8"/>
  <c r="E44" i="8"/>
  <c r="F44" i="8"/>
  <c r="H44" i="8"/>
  <c r="I44" i="8"/>
  <c r="B44" i="8"/>
  <c r="B68" i="8" s="1"/>
  <c r="B10" i="8"/>
  <c r="K61" i="8"/>
  <c r="K62" i="8"/>
  <c r="J61" i="8"/>
  <c r="J62" i="8"/>
  <c r="K27" i="8"/>
  <c r="J27" i="8"/>
  <c r="L27" i="8" l="1"/>
  <c r="L62" i="8"/>
  <c r="L61" i="8"/>
  <c r="K24" i="8"/>
  <c r="K25" i="8"/>
  <c r="K26" i="8"/>
  <c r="J24" i="8"/>
  <c r="J25" i="8"/>
  <c r="J26" i="8"/>
  <c r="H13" i="8"/>
  <c r="H12" i="8"/>
  <c r="L24" i="8" l="1"/>
  <c r="L26" i="8"/>
  <c r="L25" i="8"/>
  <c r="G123" i="8"/>
  <c r="E114" i="8"/>
  <c r="E84" i="8"/>
  <c r="G65" i="8"/>
  <c r="G64" i="8" s="1"/>
  <c r="G58" i="8"/>
  <c r="G23" i="8"/>
  <c r="E10" i="8"/>
  <c r="J123" i="8" l="1"/>
  <c r="L123" i="8" s="1"/>
  <c r="F126" i="8"/>
  <c r="H126" i="8"/>
  <c r="I126" i="8"/>
  <c r="B126" i="8"/>
  <c r="K131" i="8"/>
  <c r="J131" i="8"/>
  <c r="G131" i="8"/>
  <c r="G130" i="8" s="1"/>
  <c r="G133" i="8" s="1"/>
  <c r="D131" i="8"/>
  <c r="D130" i="8" s="1"/>
  <c r="D133" i="8" s="1"/>
  <c r="K130" i="8"/>
  <c r="K133" i="8" s="1"/>
  <c r="I130" i="8"/>
  <c r="I133" i="8" s="1"/>
  <c r="H130" i="8"/>
  <c r="H133" i="8" s="1"/>
  <c r="F130" i="8"/>
  <c r="F133" i="8" s="1"/>
  <c r="E130" i="8"/>
  <c r="E133" i="8" s="1"/>
  <c r="C130" i="8"/>
  <c r="C133" i="8" s="1"/>
  <c r="B130" i="8"/>
  <c r="B133" i="8" s="1"/>
  <c r="K122" i="8"/>
  <c r="J122" i="8"/>
  <c r="J121" i="8" s="1"/>
  <c r="G122" i="8"/>
  <c r="D122" i="8"/>
  <c r="D121" i="8" s="1"/>
  <c r="E126" i="8"/>
  <c r="C126" i="8"/>
  <c r="E117" i="8"/>
  <c r="K115" i="8"/>
  <c r="K114" i="8" s="1"/>
  <c r="K117" i="8" s="1"/>
  <c r="J115" i="8"/>
  <c r="J114" i="8" s="1"/>
  <c r="J117" i="8" s="1"/>
  <c r="G115" i="8"/>
  <c r="D115" i="8"/>
  <c r="D114" i="8" s="1"/>
  <c r="D117" i="8" s="1"/>
  <c r="I114" i="8"/>
  <c r="I117" i="8" s="1"/>
  <c r="H114" i="8"/>
  <c r="H117" i="8" s="1"/>
  <c r="G114" i="8"/>
  <c r="G117" i="8" s="1"/>
  <c r="F114" i="8"/>
  <c r="F117" i="8" s="1"/>
  <c r="C114" i="8"/>
  <c r="C117" i="8" s="1"/>
  <c r="B114" i="8"/>
  <c r="B117" i="8" s="1"/>
  <c r="K65" i="8"/>
  <c r="K64" i="8" s="1"/>
  <c r="J65" i="8"/>
  <c r="J64" i="8" s="1"/>
  <c r="G121" i="8" l="1"/>
  <c r="G126" i="8" s="1"/>
  <c r="L131" i="8"/>
  <c r="L130" i="8" s="1"/>
  <c r="L133" i="8" s="1"/>
  <c r="K121" i="8"/>
  <c r="K126" i="8" s="1"/>
  <c r="D126" i="8"/>
  <c r="J130" i="8"/>
  <c r="J133" i="8" s="1"/>
  <c r="J126" i="8"/>
  <c r="L122" i="8"/>
  <c r="L121" i="8" s="1"/>
  <c r="L65" i="8"/>
  <c r="L64" i="8" s="1"/>
  <c r="L115" i="8"/>
  <c r="L114" i="8" s="1"/>
  <c r="L117" i="8" s="1"/>
  <c r="L126" i="8" l="1"/>
  <c r="K23" i="8"/>
  <c r="J23" i="8"/>
  <c r="L23" i="8" l="1"/>
  <c r="G107" i="8"/>
  <c r="G106" i="8" s="1"/>
  <c r="G104" i="8"/>
  <c r="G102" i="8"/>
  <c r="G103" i="8"/>
  <c r="G94" i="8"/>
  <c r="G60" i="8"/>
  <c r="G22" i="8"/>
  <c r="K60" i="8" l="1"/>
  <c r="J60" i="8"/>
  <c r="L60" i="8" l="1"/>
  <c r="K107" i="8"/>
  <c r="K106" i="8" s="1"/>
  <c r="J107" i="8"/>
  <c r="J106" i="8" s="1"/>
  <c r="C106" i="8"/>
  <c r="D106" i="8"/>
  <c r="E106" i="8"/>
  <c r="F106" i="8"/>
  <c r="H106" i="8"/>
  <c r="I106" i="8"/>
  <c r="B106" i="8"/>
  <c r="C100" i="8"/>
  <c r="E100" i="8"/>
  <c r="E110" i="8" s="1"/>
  <c r="F100" i="8"/>
  <c r="H100" i="8"/>
  <c r="I100" i="8"/>
  <c r="I110" i="8" s="1"/>
  <c r="B100" i="8"/>
  <c r="B110" i="8" s="1"/>
  <c r="K103" i="8"/>
  <c r="K104" i="8"/>
  <c r="J103" i="8"/>
  <c r="J104" i="8"/>
  <c r="L104" i="8" s="1"/>
  <c r="K22" i="8"/>
  <c r="J22" i="8"/>
  <c r="H110" i="8" l="1"/>
  <c r="C110" i="8"/>
  <c r="F110" i="8"/>
  <c r="L107" i="8"/>
  <c r="L106" i="8" s="1"/>
  <c r="L103" i="8"/>
  <c r="L22" i="8"/>
  <c r="G59" i="8"/>
  <c r="G19" i="8"/>
  <c r="G20" i="8"/>
  <c r="G21" i="8"/>
  <c r="G11" i="8"/>
  <c r="K102" i="8" l="1"/>
  <c r="J102" i="8"/>
  <c r="K101" i="8"/>
  <c r="J101" i="8"/>
  <c r="J100" i="8" s="1"/>
  <c r="J110" i="8" s="1"/>
  <c r="G101" i="8"/>
  <c r="D101" i="8"/>
  <c r="K59" i="8"/>
  <c r="J59" i="8"/>
  <c r="C92" i="8"/>
  <c r="E92" i="8"/>
  <c r="F92" i="8"/>
  <c r="H92" i="8"/>
  <c r="I92" i="8"/>
  <c r="B92" i="8"/>
  <c r="K94" i="8"/>
  <c r="J94" i="8"/>
  <c r="K21" i="8"/>
  <c r="J21" i="8"/>
  <c r="K20" i="8"/>
  <c r="J20" i="8"/>
  <c r="H10" i="8"/>
  <c r="K19" i="8"/>
  <c r="J19" i="8"/>
  <c r="C10" i="8"/>
  <c r="F10" i="8"/>
  <c r="I10" i="8"/>
  <c r="K11" i="8"/>
  <c r="J11" i="8"/>
  <c r="L20" i="8" l="1"/>
  <c r="K100" i="8"/>
  <c r="K110" i="8" s="1"/>
  <c r="D100" i="8"/>
  <c r="D110" i="8" s="1"/>
  <c r="L102" i="8"/>
  <c r="G100" i="8"/>
  <c r="G110" i="8" s="1"/>
  <c r="L59" i="8"/>
  <c r="L21" i="8"/>
  <c r="L11" i="8"/>
  <c r="L101" i="8"/>
  <c r="L94" i="8"/>
  <c r="L19" i="8"/>
  <c r="K93" i="8"/>
  <c r="J93" i="8"/>
  <c r="G93" i="8"/>
  <c r="D93" i="8"/>
  <c r="C96" i="8"/>
  <c r="E96" i="8"/>
  <c r="F96" i="8"/>
  <c r="H96" i="8"/>
  <c r="K86" i="8"/>
  <c r="J86" i="8"/>
  <c r="K85" i="8"/>
  <c r="J85" i="8"/>
  <c r="G86" i="8"/>
  <c r="G85" i="8"/>
  <c r="D86" i="8"/>
  <c r="D85" i="8"/>
  <c r="C84" i="8"/>
  <c r="C88" i="8" s="1"/>
  <c r="E88" i="8"/>
  <c r="F84" i="8"/>
  <c r="F88" i="8" s="1"/>
  <c r="H84" i="8"/>
  <c r="H88" i="8" s="1"/>
  <c r="I84" i="8"/>
  <c r="I88" i="8" s="1"/>
  <c r="I96" i="8"/>
  <c r="L85" i="8" l="1"/>
  <c r="L100" i="8"/>
  <c r="L110" i="8" s="1"/>
  <c r="K92" i="8"/>
  <c r="K96" i="8" s="1"/>
  <c r="D92" i="8"/>
  <c r="D96" i="8" s="1"/>
  <c r="G92" i="8"/>
  <c r="G96" i="8" s="1"/>
  <c r="J92" i="8"/>
  <c r="J96" i="8" s="1"/>
  <c r="L86" i="8"/>
  <c r="L84" i="8" s="1"/>
  <c r="L88" i="8" s="1"/>
  <c r="L93" i="8"/>
  <c r="L92" i="8" s="1"/>
  <c r="K84" i="8"/>
  <c r="K88" i="8" s="1"/>
  <c r="J84" i="8"/>
  <c r="J88" i="8" s="1"/>
  <c r="G84" i="8"/>
  <c r="G88" i="8" s="1"/>
  <c r="D84" i="8"/>
  <c r="D88" i="8" s="1"/>
  <c r="C35" i="8"/>
  <c r="D35" i="8"/>
  <c r="E35" i="8"/>
  <c r="F35" i="8"/>
  <c r="G35" i="8"/>
  <c r="H35" i="8"/>
  <c r="I35" i="8"/>
  <c r="J35" i="8"/>
  <c r="K35" i="8"/>
  <c r="L35" i="8"/>
  <c r="C70" i="8"/>
  <c r="D70" i="8"/>
  <c r="E70" i="8"/>
  <c r="F70" i="8"/>
  <c r="G70" i="8"/>
  <c r="H70" i="8"/>
  <c r="I70" i="8"/>
  <c r="J70" i="8"/>
  <c r="K70" i="8"/>
  <c r="L70" i="8"/>
  <c r="C68" i="8"/>
  <c r="E68" i="8"/>
  <c r="F68" i="8"/>
  <c r="H68" i="8"/>
  <c r="I68" i="8"/>
  <c r="E33" i="8"/>
  <c r="F33" i="8"/>
  <c r="K38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73" i="8"/>
  <c r="K74" i="8"/>
  <c r="J38" i="8"/>
  <c r="J37" i="8" s="1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73" i="8"/>
  <c r="J72" i="8" s="1"/>
  <c r="J74" i="8"/>
  <c r="K13" i="8"/>
  <c r="K14" i="8"/>
  <c r="K15" i="8"/>
  <c r="K16" i="8"/>
  <c r="K17" i="8"/>
  <c r="K18" i="8"/>
  <c r="J13" i="8"/>
  <c r="J14" i="8"/>
  <c r="J15" i="8"/>
  <c r="J16" i="8"/>
  <c r="J17" i="8"/>
  <c r="J18" i="8"/>
  <c r="K12" i="8"/>
  <c r="J12" i="8"/>
  <c r="G74" i="8"/>
  <c r="G73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38" i="8"/>
  <c r="G37" i="8" s="1"/>
  <c r="G18" i="8"/>
  <c r="G17" i="8"/>
  <c r="G16" i="8"/>
  <c r="G15" i="8"/>
  <c r="G14" i="8"/>
  <c r="G13" i="8"/>
  <c r="G12" i="8"/>
  <c r="K72" i="8" l="1"/>
  <c r="G72" i="8"/>
  <c r="G44" i="8"/>
  <c r="K37" i="8"/>
  <c r="K42" i="8" s="1"/>
  <c r="K44" i="8"/>
  <c r="K68" i="8" s="1"/>
  <c r="J44" i="8"/>
  <c r="I42" i="8"/>
  <c r="G42" i="8"/>
  <c r="E42" i="8"/>
  <c r="C42" i="8"/>
  <c r="L55" i="8"/>
  <c r="L51" i="8"/>
  <c r="L47" i="8"/>
  <c r="I78" i="8"/>
  <c r="L96" i="8"/>
  <c r="H78" i="8"/>
  <c r="J68" i="8"/>
  <c r="C78" i="8"/>
  <c r="L16" i="8"/>
  <c r="L12" i="8"/>
  <c r="H42" i="8"/>
  <c r="F78" i="8"/>
  <c r="G68" i="8"/>
  <c r="E78" i="8"/>
  <c r="E80" i="8" s="1"/>
  <c r="L74" i="8"/>
  <c r="L17" i="8"/>
  <c r="L73" i="8"/>
  <c r="L72" i="8" s="1"/>
  <c r="L56" i="8"/>
  <c r="L52" i="8"/>
  <c r="L48" i="8"/>
  <c r="L38" i="8"/>
  <c r="L13" i="8"/>
  <c r="J10" i="8"/>
  <c r="J33" i="8" s="1"/>
  <c r="L15" i="8"/>
  <c r="K10" i="8"/>
  <c r="K33" i="8" s="1"/>
  <c r="K78" i="8"/>
  <c r="G10" i="8"/>
  <c r="G33" i="8" s="1"/>
  <c r="L18" i="8"/>
  <c r="L14" i="8"/>
  <c r="L57" i="8"/>
  <c r="L53" i="8"/>
  <c r="L49" i="8"/>
  <c r="L58" i="8"/>
  <c r="L54" i="8"/>
  <c r="L50" i="8"/>
  <c r="L46" i="8"/>
  <c r="G78" i="8"/>
  <c r="L45" i="8"/>
  <c r="J42" i="8"/>
  <c r="J78" i="8"/>
  <c r="F42" i="8"/>
  <c r="D13" i="8"/>
  <c r="D14" i="8"/>
  <c r="D15" i="8"/>
  <c r="D16" i="8"/>
  <c r="D17" i="8"/>
  <c r="D18" i="8"/>
  <c r="D38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73" i="8"/>
  <c r="D74" i="8"/>
  <c r="D12" i="8"/>
  <c r="C33" i="8"/>
  <c r="H33" i="8"/>
  <c r="I33" i="8"/>
  <c r="D72" i="8" l="1"/>
  <c r="L37" i="8"/>
  <c r="L42" i="8" s="1"/>
  <c r="L78" i="8"/>
  <c r="D37" i="8"/>
  <c r="D42" i="8" s="1"/>
  <c r="F80" i="8"/>
  <c r="I80" i="8"/>
  <c r="L44" i="8"/>
  <c r="L68" i="8" s="1"/>
  <c r="D44" i="8"/>
  <c r="D68" i="8" s="1"/>
  <c r="C80" i="8"/>
  <c r="H80" i="8"/>
  <c r="K80" i="8"/>
  <c r="L10" i="8"/>
  <c r="L33" i="8" s="1"/>
  <c r="D10" i="8"/>
  <c r="D33" i="8" s="1"/>
  <c r="G80" i="8"/>
  <c r="D78" i="8"/>
  <c r="J80" i="8"/>
  <c r="L80" i="8" l="1"/>
  <c r="B96" i="8"/>
  <c r="B84" i="8" l="1"/>
  <c r="B88" i="8" s="1"/>
  <c r="B70" i="8"/>
  <c r="B78" i="8" s="1"/>
  <c r="B35" i="8"/>
  <c r="B42" i="8" l="1"/>
  <c r="B33" i="8"/>
  <c r="D80" i="8" l="1"/>
  <c r="B80" i="8"/>
</calcChain>
</file>

<file path=xl/sharedStrings.xml><?xml version="1.0" encoding="utf-8"?>
<sst xmlns="http://schemas.openxmlformats.org/spreadsheetml/2006/main" count="117" uniqueCount="98">
  <si>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</si>
  <si>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</si>
  <si>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</si>
  <si>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</si>
  <si>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</si>
  <si>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</si>
  <si>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</si>
  <si>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</si>
  <si>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</si>
  <si>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</si>
  <si>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</si>
  <si>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</si>
  <si>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</si>
  <si>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</si>
  <si>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</si>
  <si>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</si>
  <si>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</si>
  <si>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</si>
  <si>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</si>
  <si>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</si>
  <si>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</si>
  <si>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</si>
  <si>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</si>
  <si>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</si>
  <si>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</si>
  <si>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</si>
  <si>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</si>
  <si>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</si>
  <si>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</si>
  <si>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</si>
  <si>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</si>
  <si>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</si>
  <si>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Országgyűlési képviselő választás kiadásaink támogatása</t>
  </si>
  <si>
    <t>KOMÁROMI POLGÁRMESTERI HIVATAL TÁMOGATÁSOK ÉS ÁTVETT PÉNZESZKÖZÖK (VISSZATÉRÍTENDŐ ÉS VISSZA NEM TÉRÍTENDŐ) MINDÖSSZESEN:</t>
  </si>
  <si>
    <t xml:space="preserve">TOP-1.1.2-16 Inkubátorházak fejlesztése </t>
  </si>
  <si>
    <t xml:space="preserve">TOP-3.2.1-16 Komáromi Jókai Mór Gimnázium energetikai korszerűsítése </t>
  </si>
  <si>
    <t xml:space="preserve">TOP-4.2.1-15 Eszközbeszerzés a Gondozási Központba </t>
  </si>
  <si>
    <t>TOP-7.1.1-16 CLDD közösségfejlesztés</t>
  </si>
  <si>
    <t>TOP-5.3.1-16 Identitás és kohézió erősítése</t>
  </si>
  <si>
    <t>EFOP-1.8.2-16 Alapellátás fejlesztése</t>
  </si>
  <si>
    <t>Zöld város kialakítása</t>
  </si>
  <si>
    <t xml:space="preserve">EFOP-4.1.7-16 Regionális népi kézműves alkotóház </t>
  </si>
  <si>
    <t>EFOP-4.1.9-16 Oktatási tér tanulmánytár kialakítása</t>
  </si>
  <si>
    <t>EFOP-1.2.11-16 Esély Otthon</t>
  </si>
  <si>
    <t>EFOP-1.5.2-16 Humán szolgáltatások fejlesztése</t>
  </si>
  <si>
    <t>TOP-1.4.1-15 A Komáromi Aprótalpak Bölcsőde felújítása</t>
  </si>
  <si>
    <t>TOP-3.2.2-15 Geotermikus hőellátó rendszer kiépítése Komáromban</t>
  </si>
  <si>
    <t>EFOP-4.1.8-16 Jókai Mór Könyvtár tanulást elősegítő infrastrukturális fejlesztés (gyerekkönyvtár bővítés)</t>
  </si>
  <si>
    <t>Bethlen Gábor Alap testvérvárosi pályázat támogatása</t>
  </si>
  <si>
    <t>Önként vállalt feladatok</t>
  </si>
  <si>
    <t>Javasolt módosítás</t>
  </si>
  <si>
    <t>Kötelező feladatok</t>
  </si>
  <si>
    <t>Összesen</t>
  </si>
  <si>
    <t>2018. évi kapott visszatérítendő és vissza nem térítendő támogatások és pénzeszközátvételek előirányzatának módosítása Komárom  Város Önkormányzatánál és Intézményeinél</t>
  </si>
  <si>
    <t>1/2018.(I.30.) önk rendelet eredeti ei</t>
  </si>
  <si>
    <t>Helyi önkormányzatok működésének általános támogatása támogatása</t>
  </si>
  <si>
    <t>Költségvetési szerveknél foglalkoztatottak 2018. évi bérkompenzációja</t>
  </si>
  <si>
    <t>Vis maior támogatás</t>
  </si>
  <si>
    <t>2017. évi Autómentes Nap támogatása</t>
  </si>
  <si>
    <t>Időközi helyi önkormányzati képviselő választás támogatása</t>
  </si>
  <si>
    <t>Belterületi utak, járdák, hidak felújításának támogatása</t>
  </si>
  <si>
    <t>KOMÁROMI KLAPKA GYÖRGY MÚZEUM</t>
  </si>
  <si>
    <t>KOMÁROMI KLAPKA GYÖRGY MÚZEUM TÁMOGATÁSOK ÉS ÁTVETT PÉNZESZKÖZÖK (VISSZATÉRÍTENDŐ ÉS VISSZA NEM TÉRÍTENDŐ) MINDÖSSZESEN:</t>
  </si>
  <si>
    <t>Támogatás Szamódy Zsolt Komáromi Erődrendszert ábrázoló fotóinak megvásárlására</t>
  </si>
  <si>
    <t>2017. évi elszámolás alapján keletkező pótigény</t>
  </si>
  <si>
    <t>Támogatás Komárom-Szőnyben, a Brigetiói Legitábor praetentura részében apszisos épület feltárására</t>
  </si>
  <si>
    <t>Komáromi, komáromi alakulatok és komáromiak az első világháborúban c. projekt támogatása</t>
  </si>
  <si>
    <t>Egyéb működési célú  átvett pénzeszközök</t>
  </si>
  <si>
    <t>Komárom/Szőny/Brigetio, katonavárosi fürdő régészeti lelőhely állagmegóvása c. projekt támogatása</t>
  </si>
  <si>
    <t>Komárom/Szőny-Stadion úton, brigetioi legiotáborban apszisos épület környezetének feltárása</t>
  </si>
  <si>
    <t>Nyári diákmunka támogatása</t>
  </si>
  <si>
    <t>CULTPLAY pályázat támogatása (játszótér projekt)</t>
  </si>
  <si>
    <t>KOMÁROMI KISTÁLTOS ÓVODA</t>
  </si>
  <si>
    <t>KOMÁROMI KISTÁLTOS ÓVODA TÁMOGATÁSOK ÉS ÁTVETT PÉNZESZKÖZÖK (VISSZATÉRÍTENDŐ ÉS VISSZA NEM TÉRÍTENDŐ) MINDÖSSZESEN:</t>
  </si>
  <si>
    <t>Tempus Közalapítvány Erasmus + program pályázat támogatása</t>
  </si>
  <si>
    <t>Működési célú átvett pénzeszközök (vissza nem térítendő)</t>
  </si>
  <si>
    <t>KOMÁROMI TÁM-PONT CSALÁD- ÉS GYEREKJÓLÉTI INTÉZMÉNY</t>
  </si>
  <si>
    <t>KOMÁROMI TÁM-PONT CSALÁD- ÉS GYEREKJÓLÉTI INTÉZMÉNY TÁMOGATÁSOK ÉS ÁTVETT PÉNZESZKÖZÖK (VISSZATÉRÍTENDŐ ÉS VISSZA NEM TÉRÍTENDŐ) MINDÖSSZESEN:</t>
  </si>
  <si>
    <t>KOMÁROMI NAPSUGÁR ÓVODA</t>
  </si>
  <si>
    <t>KOMÁROMI NAPSUGÁR ÓVODA TÁMOGATÁSOK ÉS ÁTVETT PÉNZESZKÖZÖK (VISSZATÉRÍTENDŐ ÉS VISSZA NEM TÉRÍTENDŐ) MINDÖSSZESEN:</t>
  </si>
  <si>
    <t>SOLUM ZRT támogatása</t>
  </si>
  <si>
    <t>Raiffeisen Bank ZRT támogatása Karácsonyi ünnepségre</t>
  </si>
  <si>
    <t>25/2018. (XII.18.) önk rendelet              módosított ei</t>
  </si>
  <si>
    <t>Helyi közösségi közlekedési támogatás</t>
  </si>
  <si>
    <t>2017. évben végleges jelleggel nyújtott, fel nem használt támogatás visszafizetés bevétele</t>
  </si>
  <si>
    <t>Természetbeni ellátás (Erzsébet utalvány)</t>
  </si>
  <si>
    <t>NHSZ Vértes Vidéke Huuladékgazd. Nonprofit Kft költség visszatérülés</t>
  </si>
  <si>
    <t>Vételár törlesztés</t>
  </si>
  <si>
    <t>EFOP-1.1.1-15-2015-00001 "Megváltozott munkaképességű emberek támogatása" c. program</t>
  </si>
  <si>
    <t>Horizont Együttes addománya</t>
  </si>
  <si>
    <t>Komárom Város Egyesített Szociális Intézménye</t>
  </si>
  <si>
    <t>Térítési díj hagyaték</t>
  </si>
  <si>
    <t>KOMÁROM VÁROS EGYESÍTETT SZOCIÁLIS INTÉZMÉNYE TÁMOGATÁSOK ÉS ÁTVETT PÉNZESZKÖZÖK (VISSZATÉRÍTENDŐ ÉS VISSZA NEM TÉRÍTENDŐ) MINDÖSSZESEN:</t>
  </si>
  <si>
    <t>Jókai Mór Városi Könyvtár</t>
  </si>
  <si>
    <t>JÓKAI MÓR VÁROSI KÖNYVTÁR TÁMOGATÁSOK ÉS ÁTVETT PÉNZESZKÖZÖK (VISSZATÉRÍTENDŐ ÉS VISSZA NEM TÉRÍTENDŐ) MINDÖSSZESEN:</t>
  </si>
  <si>
    <t>TOP-5.3.1-16 Helyi identitás és kohézió erősítése</t>
  </si>
  <si>
    <t>Működési célú visszatérítendő támogatások, kölcsönök visszatérülése államháztartáson belülről</t>
  </si>
  <si>
    <t>9/2019. (IV.18.)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</si>
</sst>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48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Alignment="1">
      <alignment wrapText="1"/>
    </xf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20" fillId="0" borderId="0" xfId="74" applyAlignment="1">
      <alignment horizontal="right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13" xfId="74" applyNumberFormat="1" applyBorder="1"/>
    <xf numFmtId="0" fontId="20" fillId="0" borderId="13" xfId="74" applyBorder="1"/>
    <xf numFmtId="3" fontId="23" fillId="0" borderId="14" xfId="74" applyNumberFormat="1" applyFont="1" applyBorder="1"/>
    <xf numFmtId="0" fontId="23" fillId="47" borderId="0" xfId="74" applyFont="1" applyFill="1" applyAlignment="1">
      <alignment vertical="center" wrapText="1"/>
    </xf>
    <xf numFmtId="3" fontId="23" fillId="47" borderId="0" xfId="74" applyNumberFormat="1" applyFont="1" applyFill="1" applyAlignment="1">
      <alignment vertical="center"/>
    </xf>
    <xf numFmtId="3" fontId="20" fillId="0" borderId="0" xfId="74" applyNumberForma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zoomScaleNormal="100" zoomScaleSheetLayoutView="100" workbookViewId="0">
      <pane ySplit="7" topLeftCell="A143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2" customWidth="1"/>
    <col min="5" max="5" width="9.140625" style="2"/>
    <col min="6" max="6" width="9.140625" style="1"/>
    <col min="7" max="7" width="9.42578125" style="1" bestFit="1" customWidth="1"/>
    <col min="8" max="16384" width="9.140625" style="1"/>
  </cols>
  <sheetData>
    <row r="1" spans="1:12" x14ac:dyDescent="0.2">
      <c r="K1" s="33" t="s">
        <v>27</v>
      </c>
      <c r="L1" s="33"/>
    </row>
    <row r="2" spans="1:12" x14ac:dyDescent="0.2">
      <c r="A2" s="8"/>
      <c r="B2" s="4"/>
    </row>
    <row r="3" spans="1:12" ht="32.25" customHeight="1" x14ac:dyDescent="0.2">
      <c r="A3" s="47" t="s">
        <v>53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2.75" customHeight="1" x14ac:dyDescent="0.2">
      <c r="A4" s="44"/>
      <c r="B4" s="44"/>
      <c r="C4" s="10"/>
    </row>
    <row r="5" spans="1:12" ht="15.75" x14ac:dyDescent="0.25">
      <c r="A5" s="43"/>
      <c r="B5" s="43"/>
      <c r="L5" s="26" t="s">
        <v>26</v>
      </c>
    </row>
    <row r="6" spans="1:12" ht="38.25" customHeight="1" x14ac:dyDescent="0.2">
      <c r="A6" s="45" t="s">
        <v>15</v>
      </c>
      <c r="B6" s="34" t="s">
        <v>51</v>
      </c>
      <c r="C6" s="34" t="s">
        <v>49</v>
      </c>
      <c r="D6" s="36" t="s">
        <v>54</v>
      </c>
      <c r="E6" s="38" t="s">
        <v>82</v>
      </c>
      <c r="F6" s="39"/>
      <c r="G6" s="40"/>
      <c r="H6" s="41" t="s">
        <v>50</v>
      </c>
      <c r="I6" s="42"/>
      <c r="J6" s="38" t="s">
        <v>97</v>
      </c>
      <c r="K6" s="39"/>
      <c r="L6" s="40"/>
    </row>
    <row r="7" spans="1:12" ht="36.75" customHeight="1" x14ac:dyDescent="0.2">
      <c r="A7" s="45"/>
      <c r="B7" s="46"/>
      <c r="C7" s="35"/>
      <c r="D7" s="37"/>
      <c r="E7" s="25" t="s">
        <v>51</v>
      </c>
      <c r="F7" s="27" t="s">
        <v>49</v>
      </c>
      <c r="G7" s="25" t="s">
        <v>52</v>
      </c>
      <c r="H7" s="25" t="s">
        <v>51</v>
      </c>
      <c r="I7" s="27" t="s">
        <v>49</v>
      </c>
      <c r="J7" s="25" t="s">
        <v>51</v>
      </c>
      <c r="K7" s="27" t="s">
        <v>49</v>
      </c>
      <c r="L7" s="24" t="s">
        <v>52</v>
      </c>
    </row>
    <row r="8" spans="1:12" x14ac:dyDescent="0.2">
      <c r="A8" s="11" t="s">
        <v>0</v>
      </c>
      <c r="B8" s="13"/>
      <c r="C8" s="28"/>
      <c r="D8" s="28"/>
      <c r="E8" s="28"/>
      <c r="F8" s="29"/>
      <c r="G8" s="29"/>
      <c r="H8" s="29"/>
      <c r="I8" s="29"/>
      <c r="J8" s="29"/>
      <c r="K8" s="29"/>
      <c r="L8" s="29"/>
    </row>
    <row r="9" spans="1:12" x14ac:dyDescent="0.2">
      <c r="A9" s="14"/>
      <c r="B9" s="15"/>
      <c r="C9" s="28"/>
      <c r="D9" s="28"/>
      <c r="E9" s="28"/>
      <c r="F9" s="29"/>
      <c r="G9" s="29"/>
      <c r="H9" s="29"/>
      <c r="I9" s="29"/>
      <c r="J9" s="29"/>
      <c r="K9" s="29"/>
      <c r="L9" s="29"/>
    </row>
    <row r="10" spans="1:12" s="5" customFormat="1" x14ac:dyDescent="0.2">
      <c r="A10" s="11" t="s">
        <v>7</v>
      </c>
      <c r="B10" s="13">
        <f>SUM(B11:B28)</f>
        <v>745631</v>
      </c>
      <c r="C10" s="13">
        <f t="shared" ref="C10:L10" si="0">SUM(C11:C28)</f>
        <v>5718</v>
      </c>
      <c r="D10" s="13">
        <f t="shared" si="0"/>
        <v>751349</v>
      </c>
      <c r="E10" s="13">
        <f>SUM(E11:E28)</f>
        <v>855616</v>
      </c>
      <c r="F10" s="13">
        <f t="shared" si="0"/>
        <v>5718</v>
      </c>
      <c r="G10" s="13">
        <f t="shared" si="0"/>
        <v>861334</v>
      </c>
      <c r="H10" s="13">
        <f t="shared" si="0"/>
        <v>73401</v>
      </c>
      <c r="I10" s="13">
        <f t="shared" si="0"/>
        <v>-979</v>
      </c>
      <c r="J10" s="13">
        <f t="shared" si="0"/>
        <v>929017</v>
      </c>
      <c r="K10" s="13">
        <f t="shared" si="0"/>
        <v>4739</v>
      </c>
      <c r="L10" s="13">
        <f t="shared" si="0"/>
        <v>933756</v>
      </c>
    </row>
    <row r="11" spans="1:12" s="5" customFormat="1" x14ac:dyDescent="0.2">
      <c r="A11" s="14" t="s">
        <v>55</v>
      </c>
      <c r="B11" s="13"/>
      <c r="C11" s="13"/>
      <c r="D11" s="13"/>
      <c r="E11" s="15">
        <v>543</v>
      </c>
      <c r="F11" s="15">
        <v>0</v>
      </c>
      <c r="G11" s="15">
        <f>SUM(E11:F11)</f>
        <v>543</v>
      </c>
      <c r="H11" s="15"/>
      <c r="I11" s="15"/>
      <c r="J11" s="15">
        <f>SUM(E11,H11)</f>
        <v>543</v>
      </c>
      <c r="K11" s="15">
        <f>SUM(F11,I11)</f>
        <v>0</v>
      </c>
      <c r="L11" s="15">
        <f>SUM(J11:K11)</f>
        <v>543</v>
      </c>
    </row>
    <row r="12" spans="1:12" x14ac:dyDescent="0.2">
      <c r="A12" s="14" t="s">
        <v>16</v>
      </c>
      <c r="B12" s="15">
        <v>379475</v>
      </c>
      <c r="C12" s="15"/>
      <c r="D12" s="15">
        <f>SUM(B12:C12)</f>
        <v>379475</v>
      </c>
      <c r="E12" s="15">
        <v>385334</v>
      </c>
      <c r="F12" s="15">
        <v>0</v>
      </c>
      <c r="G12" s="15">
        <f>SUM(E12:F12)</f>
        <v>385334</v>
      </c>
      <c r="H12" s="15">
        <f>2486+649</f>
        <v>3135</v>
      </c>
      <c r="I12" s="15"/>
      <c r="J12" s="15">
        <f>SUM(E12,H12)</f>
        <v>388469</v>
      </c>
      <c r="K12" s="15">
        <f>SUM(F12,I12)</f>
        <v>0</v>
      </c>
      <c r="L12" s="15">
        <f>SUM(J12:K12)</f>
        <v>388469</v>
      </c>
    </row>
    <row r="13" spans="1:12" x14ac:dyDescent="0.2">
      <c r="A13" s="14" t="s">
        <v>17</v>
      </c>
      <c r="B13" s="15">
        <v>297280</v>
      </c>
      <c r="C13" s="15"/>
      <c r="D13" s="15">
        <f t="shared" ref="D13:D74" si="1">SUM(B13:C13)</f>
        <v>297280</v>
      </c>
      <c r="E13" s="15">
        <v>384203</v>
      </c>
      <c r="F13" s="15">
        <v>0</v>
      </c>
      <c r="G13" s="15">
        <f t="shared" ref="G13:G23" si="2">SUM(E13:F13)</f>
        <v>384203</v>
      </c>
      <c r="H13" s="15">
        <f>65+3373-649+15199</f>
        <v>17988</v>
      </c>
      <c r="I13" s="15"/>
      <c r="J13" s="15">
        <f t="shared" ref="J13:J74" si="3">SUM(E13,H13)</f>
        <v>402191</v>
      </c>
      <c r="K13" s="15">
        <f t="shared" ref="K13:K74" si="4">SUM(F13,I13)</f>
        <v>0</v>
      </c>
      <c r="L13" s="15">
        <f t="shared" ref="L13:L74" si="5">SUM(J13:K13)</f>
        <v>402191</v>
      </c>
    </row>
    <row r="14" spans="1:12" x14ac:dyDescent="0.2">
      <c r="A14" s="14" t="s">
        <v>18</v>
      </c>
      <c r="B14" s="15">
        <v>42036</v>
      </c>
      <c r="C14" s="15"/>
      <c r="D14" s="15">
        <f t="shared" si="1"/>
        <v>42036</v>
      </c>
      <c r="E14" s="15">
        <v>48071</v>
      </c>
      <c r="F14" s="15">
        <v>0</v>
      </c>
      <c r="G14" s="15">
        <f t="shared" si="2"/>
        <v>48071</v>
      </c>
      <c r="H14" s="15">
        <v>368</v>
      </c>
      <c r="I14" s="15"/>
      <c r="J14" s="15">
        <f t="shared" si="3"/>
        <v>48439</v>
      </c>
      <c r="K14" s="15">
        <f t="shared" si="4"/>
        <v>0</v>
      </c>
      <c r="L14" s="15">
        <f t="shared" si="5"/>
        <v>48439</v>
      </c>
    </row>
    <row r="15" spans="1:12" x14ac:dyDescent="0.2">
      <c r="A15" s="14" t="s">
        <v>30</v>
      </c>
      <c r="B15" s="15">
        <v>25000</v>
      </c>
      <c r="C15" s="15"/>
      <c r="D15" s="15">
        <f t="shared" si="1"/>
        <v>25000</v>
      </c>
      <c r="E15" s="15">
        <v>25000</v>
      </c>
      <c r="F15" s="15">
        <v>0</v>
      </c>
      <c r="G15" s="15">
        <f t="shared" si="2"/>
        <v>25000</v>
      </c>
      <c r="H15" s="15">
        <v>-1730</v>
      </c>
      <c r="I15" s="15"/>
      <c r="J15" s="15">
        <f t="shared" si="3"/>
        <v>23270</v>
      </c>
      <c r="K15" s="15">
        <f t="shared" si="4"/>
        <v>0</v>
      </c>
      <c r="L15" s="15">
        <f t="shared" si="5"/>
        <v>23270</v>
      </c>
    </row>
    <row r="16" spans="1:12" x14ac:dyDescent="0.2">
      <c r="A16" s="14" t="s">
        <v>48</v>
      </c>
      <c r="B16" s="15">
        <v>1840</v>
      </c>
      <c r="C16" s="15"/>
      <c r="D16" s="15">
        <f t="shared" si="1"/>
        <v>1840</v>
      </c>
      <c r="E16" s="15">
        <v>500</v>
      </c>
      <c r="F16" s="15">
        <v>0</v>
      </c>
      <c r="G16" s="15">
        <f t="shared" si="2"/>
        <v>500</v>
      </c>
      <c r="H16" s="15"/>
      <c r="I16" s="15"/>
      <c r="J16" s="15">
        <f t="shared" si="3"/>
        <v>500</v>
      </c>
      <c r="K16" s="15">
        <f t="shared" si="4"/>
        <v>0</v>
      </c>
      <c r="L16" s="15">
        <f t="shared" si="5"/>
        <v>500</v>
      </c>
    </row>
    <row r="17" spans="1:12" x14ac:dyDescent="0.2">
      <c r="A17" s="14" t="s">
        <v>28</v>
      </c>
      <c r="B17" s="15"/>
      <c r="C17" s="15">
        <v>3200</v>
      </c>
      <c r="D17" s="15">
        <f t="shared" si="1"/>
        <v>3200</v>
      </c>
      <c r="E17" s="15">
        <v>0</v>
      </c>
      <c r="F17" s="15">
        <v>3200</v>
      </c>
      <c r="G17" s="15">
        <f t="shared" si="2"/>
        <v>3200</v>
      </c>
      <c r="H17" s="15"/>
      <c r="I17" s="15">
        <v>-978</v>
      </c>
      <c r="J17" s="15">
        <f t="shared" si="3"/>
        <v>0</v>
      </c>
      <c r="K17" s="15">
        <f t="shared" si="4"/>
        <v>2222</v>
      </c>
      <c r="L17" s="15">
        <f t="shared" si="5"/>
        <v>2222</v>
      </c>
    </row>
    <row r="18" spans="1:12" x14ac:dyDescent="0.2">
      <c r="A18" s="14" t="s">
        <v>19</v>
      </c>
      <c r="B18" s="15"/>
      <c r="C18" s="15">
        <v>2518</v>
      </c>
      <c r="D18" s="15">
        <f t="shared" si="1"/>
        <v>2518</v>
      </c>
      <c r="E18" s="15">
        <v>0</v>
      </c>
      <c r="F18" s="15">
        <v>2518</v>
      </c>
      <c r="G18" s="15">
        <f t="shared" si="2"/>
        <v>2518</v>
      </c>
      <c r="H18" s="15"/>
      <c r="I18" s="15">
        <v>-9</v>
      </c>
      <c r="J18" s="15">
        <f t="shared" si="3"/>
        <v>0</v>
      </c>
      <c r="K18" s="15">
        <f t="shared" si="4"/>
        <v>2509</v>
      </c>
      <c r="L18" s="15">
        <f t="shared" si="5"/>
        <v>2509</v>
      </c>
    </row>
    <row r="19" spans="1:12" x14ac:dyDescent="0.2">
      <c r="A19" s="14" t="s">
        <v>56</v>
      </c>
      <c r="B19" s="15"/>
      <c r="C19" s="15"/>
      <c r="D19" s="15"/>
      <c r="E19" s="15">
        <v>2414</v>
      </c>
      <c r="F19" s="15">
        <v>0</v>
      </c>
      <c r="G19" s="15">
        <f t="shared" si="2"/>
        <v>2414</v>
      </c>
      <c r="H19" s="15">
        <v>232</v>
      </c>
      <c r="I19" s="15"/>
      <c r="J19" s="15">
        <f t="shared" si="3"/>
        <v>2646</v>
      </c>
      <c r="K19" s="15">
        <f t="shared" si="4"/>
        <v>0</v>
      </c>
      <c r="L19" s="15">
        <f t="shared" si="5"/>
        <v>2646</v>
      </c>
    </row>
    <row r="20" spans="1:12" x14ac:dyDescent="0.2">
      <c r="A20" s="14" t="s">
        <v>57</v>
      </c>
      <c r="B20" s="15"/>
      <c r="C20" s="15"/>
      <c r="D20" s="15"/>
      <c r="E20" s="15">
        <v>0</v>
      </c>
      <c r="F20" s="15">
        <v>0</v>
      </c>
      <c r="G20" s="15">
        <f t="shared" si="2"/>
        <v>0</v>
      </c>
      <c r="H20" s="15"/>
      <c r="I20" s="15"/>
      <c r="J20" s="15">
        <f t="shared" si="3"/>
        <v>0</v>
      </c>
      <c r="K20" s="15">
        <f t="shared" si="4"/>
        <v>0</v>
      </c>
      <c r="L20" s="15">
        <f t="shared" si="5"/>
        <v>0</v>
      </c>
    </row>
    <row r="21" spans="1:12" x14ac:dyDescent="0.2">
      <c r="A21" s="14" t="s">
        <v>58</v>
      </c>
      <c r="B21" s="15"/>
      <c r="C21" s="15"/>
      <c r="D21" s="15"/>
      <c r="E21" s="15">
        <v>692</v>
      </c>
      <c r="F21" s="15">
        <v>0</v>
      </c>
      <c r="G21" s="15">
        <f t="shared" si="2"/>
        <v>692</v>
      </c>
      <c r="H21" s="15"/>
      <c r="I21" s="15"/>
      <c r="J21" s="15">
        <f t="shared" si="3"/>
        <v>692</v>
      </c>
      <c r="K21" s="15">
        <f t="shared" si="4"/>
        <v>0</v>
      </c>
      <c r="L21" s="15">
        <f t="shared" si="5"/>
        <v>692</v>
      </c>
    </row>
    <row r="22" spans="1:12" x14ac:dyDescent="0.2">
      <c r="A22" s="14" t="s">
        <v>64</v>
      </c>
      <c r="B22" s="15"/>
      <c r="C22" s="15"/>
      <c r="D22" s="15"/>
      <c r="E22" s="15">
        <v>4136</v>
      </c>
      <c r="F22" s="15">
        <v>0</v>
      </c>
      <c r="G22" s="15">
        <f t="shared" si="2"/>
        <v>4136</v>
      </c>
      <c r="H22" s="15"/>
      <c r="I22" s="15"/>
      <c r="J22" s="15">
        <f t="shared" si="3"/>
        <v>4136</v>
      </c>
      <c r="K22" s="15">
        <f t="shared" si="4"/>
        <v>0</v>
      </c>
      <c r="L22" s="15">
        <f t="shared" si="5"/>
        <v>4136</v>
      </c>
    </row>
    <row r="23" spans="1:12" x14ac:dyDescent="0.2">
      <c r="A23" s="14" t="s">
        <v>70</v>
      </c>
      <c r="B23" s="15"/>
      <c r="C23" s="15"/>
      <c r="D23" s="15"/>
      <c r="E23" s="15">
        <v>4723</v>
      </c>
      <c r="F23" s="15">
        <v>0</v>
      </c>
      <c r="G23" s="15">
        <f t="shared" si="2"/>
        <v>4723</v>
      </c>
      <c r="H23" s="15"/>
      <c r="I23" s="15"/>
      <c r="J23" s="15">
        <f t="shared" si="3"/>
        <v>4723</v>
      </c>
      <c r="K23" s="15">
        <f t="shared" si="4"/>
        <v>0</v>
      </c>
      <c r="L23" s="15">
        <f t="shared" si="5"/>
        <v>4723</v>
      </c>
    </row>
    <row r="24" spans="1:12" x14ac:dyDescent="0.2">
      <c r="A24" s="14" t="s">
        <v>83</v>
      </c>
      <c r="B24" s="15"/>
      <c r="C24" s="15"/>
      <c r="D24" s="15"/>
      <c r="E24" s="15"/>
      <c r="F24" s="15"/>
      <c r="G24" s="15"/>
      <c r="H24" s="15">
        <v>3115</v>
      </c>
      <c r="I24" s="15"/>
      <c r="J24" s="15">
        <f t="shared" si="3"/>
        <v>3115</v>
      </c>
      <c r="K24" s="15">
        <f t="shared" si="4"/>
        <v>0</v>
      </c>
      <c r="L24" s="15">
        <f t="shared" si="5"/>
        <v>3115</v>
      </c>
    </row>
    <row r="25" spans="1:12" x14ac:dyDescent="0.2">
      <c r="A25" s="14" t="s">
        <v>84</v>
      </c>
      <c r="B25" s="15"/>
      <c r="C25" s="15"/>
      <c r="D25" s="15"/>
      <c r="E25" s="15"/>
      <c r="F25" s="15"/>
      <c r="G25" s="15"/>
      <c r="H25" s="15"/>
      <c r="I25" s="15">
        <v>8</v>
      </c>
      <c r="J25" s="15">
        <f t="shared" si="3"/>
        <v>0</v>
      </c>
      <c r="K25" s="15">
        <f t="shared" si="4"/>
        <v>8</v>
      </c>
      <c r="L25" s="15">
        <f t="shared" si="5"/>
        <v>8</v>
      </c>
    </row>
    <row r="26" spans="1:12" x14ac:dyDescent="0.2">
      <c r="A26" s="14" t="s">
        <v>38</v>
      </c>
      <c r="B26" s="15"/>
      <c r="C26" s="15"/>
      <c r="D26" s="15"/>
      <c r="E26" s="15"/>
      <c r="F26" s="15"/>
      <c r="G26" s="15"/>
      <c r="H26" s="15">
        <v>49165</v>
      </c>
      <c r="I26" s="15"/>
      <c r="J26" s="15">
        <f t="shared" si="3"/>
        <v>49165</v>
      </c>
      <c r="K26" s="15">
        <f t="shared" si="4"/>
        <v>0</v>
      </c>
      <c r="L26" s="15">
        <f t="shared" si="5"/>
        <v>49165</v>
      </c>
    </row>
    <row r="27" spans="1:12" x14ac:dyDescent="0.2">
      <c r="A27" s="14" t="s">
        <v>85</v>
      </c>
      <c r="B27" s="15"/>
      <c r="C27" s="15"/>
      <c r="D27" s="15"/>
      <c r="E27" s="15"/>
      <c r="F27" s="15"/>
      <c r="G27" s="15"/>
      <c r="H27" s="15">
        <v>1128</v>
      </c>
      <c r="I27" s="15"/>
      <c r="J27" s="15">
        <f t="shared" si="3"/>
        <v>1128</v>
      </c>
      <c r="K27" s="15">
        <f t="shared" si="4"/>
        <v>0</v>
      </c>
      <c r="L27" s="15">
        <f t="shared" si="5"/>
        <v>1128</v>
      </c>
    </row>
    <row r="28" spans="1:12" x14ac:dyDescent="0.2">
      <c r="A28" s="14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s="5" customFormat="1" x14ac:dyDescent="0.2">
      <c r="A29" s="11" t="s">
        <v>8</v>
      </c>
      <c r="B29" s="13">
        <f>SUM(B30:B31)</f>
        <v>0</v>
      </c>
      <c r="C29" s="13">
        <f t="shared" ref="C29:L29" si="6">SUM(C30:C31)</f>
        <v>0</v>
      </c>
      <c r="D29" s="13">
        <f t="shared" si="6"/>
        <v>0</v>
      </c>
      <c r="E29" s="13">
        <f t="shared" si="6"/>
        <v>0</v>
      </c>
      <c r="F29" s="13">
        <f t="shared" si="6"/>
        <v>0</v>
      </c>
      <c r="G29" s="13">
        <f t="shared" si="6"/>
        <v>0</v>
      </c>
      <c r="H29" s="13">
        <f t="shared" si="6"/>
        <v>3879</v>
      </c>
      <c r="I29" s="13">
        <f t="shared" si="6"/>
        <v>69</v>
      </c>
      <c r="J29" s="13">
        <f t="shared" si="6"/>
        <v>3879</v>
      </c>
      <c r="K29" s="13">
        <f t="shared" si="6"/>
        <v>69</v>
      </c>
      <c r="L29" s="13">
        <f t="shared" si="6"/>
        <v>3948</v>
      </c>
    </row>
    <row r="30" spans="1:12" s="5" customFormat="1" x14ac:dyDescent="0.2">
      <c r="A30" s="14" t="s">
        <v>84</v>
      </c>
      <c r="B30" s="15"/>
      <c r="C30" s="15"/>
      <c r="D30" s="15"/>
      <c r="E30" s="15"/>
      <c r="F30" s="15"/>
      <c r="G30" s="15"/>
      <c r="H30" s="15"/>
      <c r="I30" s="15">
        <v>69</v>
      </c>
      <c r="J30" s="15">
        <f>SUM(E30,H30)</f>
        <v>0</v>
      </c>
      <c r="K30" s="15">
        <f>SUM(F30,I30)</f>
        <v>69</v>
      </c>
      <c r="L30" s="15">
        <f>SUM(J30:K30)</f>
        <v>69</v>
      </c>
    </row>
    <row r="31" spans="1:12" s="5" customFormat="1" x14ac:dyDescent="0.2">
      <c r="A31" s="14" t="s">
        <v>86</v>
      </c>
      <c r="B31" s="15"/>
      <c r="C31" s="15"/>
      <c r="D31" s="15"/>
      <c r="E31" s="15"/>
      <c r="F31" s="15"/>
      <c r="G31" s="15"/>
      <c r="H31" s="15">
        <v>3879</v>
      </c>
      <c r="I31" s="15"/>
      <c r="J31" s="15">
        <f>SUM(E31,H31)</f>
        <v>3879</v>
      </c>
      <c r="K31" s="15">
        <f>SUM(F31,I31)</f>
        <v>0</v>
      </c>
      <c r="L31" s="15">
        <f>SUM(J31:K31)</f>
        <v>3879</v>
      </c>
    </row>
    <row r="32" spans="1:12" x14ac:dyDescent="0.2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s="9" customFormat="1" ht="13.5" x14ac:dyDescent="0.25">
      <c r="A33" s="16" t="s">
        <v>9</v>
      </c>
      <c r="B33" s="17">
        <f t="shared" ref="B33:L33" si="7">SUM(B10,B29)</f>
        <v>745631</v>
      </c>
      <c r="C33" s="17">
        <f t="shared" si="7"/>
        <v>5718</v>
      </c>
      <c r="D33" s="17">
        <f t="shared" si="7"/>
        <v>751349</v>
      </c>
      <c r="E33" s="17">
        <f>SUM(E10,E29)</f>
        <v>855616</v>
      </c>
      <c r="F33" s="17">
        <f>SUM(F10,F29)</f>
        <v>5718</v>
      </c>
      <c r="G33" s="17">
        <f>SUM(G10,G29)</f>
        <v>861334</v>
      </c>
      <c r="H33" s="17">
        <f t="shared" si="7"/>
        <v>77280</v>
      </c>
      <c r="I33" s="17">
        <f t="shared" si="7"/>
        <v>-910</v>
      </c>
      <c r="J33" s="17">
        <f t="shared" si="7"/>
        <v>932896</v>
      </c>
      <c r="K33" s="17">
        <f t="shared" si="7"/>
        <v>4808</v>
      </c>
      <c r="L33" s="17">
        <f t="shared" si="7"/>
        <v>937704</v>
      </c>
    </row>
    <row r="34" spans="1:12" x14ac:dyDescent="0.2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">
      <c r="A35" s="11" t="s">
        <v>96</v>
      </c>
      <c r="B35" s="13">
        <f>SUM(B36:B36)</f>
        <v>0</v>
      </c>
      <c r="C35" s="13">
        <f t="shared" ref="C35:L35" si="8">SUM(C36:C36)</f>
        <v>0</v>
      </c>
      <c r="D35" s="13">
        <f t="shared" si="8"/>
        <v>0</v>
      </c>
      <c r="E35" s="13">
        <f t="shared" si="8"/>
        <v>0</v>
      </c>
      <c r="F35" s="13">
        <f t="shared" si="8"/>
        <v>0</v>
      </c>
      <c r="G35" s="13">
        <f t="shared" si="8"/>
        <v>0</v>
      </c>
      <c r="H35" s="13">
        <f t="shared" si="8"/>
        <v>0</v>
      </c>
      <c r="I35" s="13">
        <f t="shared" si="8"/>
        <v>0</v>
      </c>
      <c r="J35" s="13">
        <f t="shared" si="8"/>
        <v>0</v>
      </c>
      <c r="K35" s="13">
        <f t="shared" si="8"/>
        <v>0</v>
      </c>
      <c r="L35" s="13">
        <f t="shared" si="8"/>
        <v>0</v>
      </c>
    </row>
    <row r="36" spans="1:12" x14ac:dyDescent="0.2">
      <c r="A36" s="14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 s="5" customFormat="1" x14ac:dyDescent="0.2">
      <c r="A37" s="11" t="s">
        <v>1</v>
      </c>
      <c r="B37" s="13">
        <f t="shared" ref="B37:L37" si="9">SUM(B38:B38)</f>
        <v>0</v>
      </c>
      <c r="C37" s="13">
        <f t="shared" si="9"/>
        <v>30000</v>
      </c>
      <c r="D37" s="13">
        <f t="shared" si="9"/>
        <v>30000</v>
      </c>
      <c r="E37" s="13">
        <f t="shared" si="9"/>
        <v>0</v>
      </c>
      <c r="F37" s="13">
        <f t="shared" si="9"/>
        <v>30000</v>
      </c>
      <c r="G37" s="13">
        <f t="shared" si="9"/>
        <v>30000</v>
      </c>
      <c r="H37" s="13">
        <f t="shared" si="9"/>
        <v>0</v>
      </c>
      <c r="I37" s="13">
        <f t="shared" si="9"/>
        <v>-30000</v>
      </c>
      <c r="J37" s="13">
        <f t="shared" si="9"/>
        <v>0</v>
      </c>
      <c r="K37" s="13">
        <f t="shared" si="9"/>
        <v>0</v>
      </c>
      <c r="L37" s="13">
        <f t="shared" si="9"/>
        <v>0</v>
      </c>
    </row>
    <row r="38" spans="1:12" s="5" customFormat="1" x14ac:dyDescent="0.2">
      <c r="A38" s="14" t="s">
        <v>20</v>
      </c>
      <c r="B38" s="15"/>
      <c r="C38" s="15">
        <v>30000</v>
      </c>
      <c r="D38" s="15">
        <f t="shared" si="1"/>
        <v>30000</v>
      </c>
      <c r="E38" s="15">
        <v>0</v>
      </c>
      <c r="F38" s="15">
        <v>30000</v>
      </c>
      <c r="G38" s="15">
        <f t="shared" ref="G38" si="10">SUM(E38:F38)</f>
        <v>30000</v>
      </c>
      <c r="H38" s="15"/>
      <c r="I38" s="15">
        <v>-30000</v>
      </c>
      <c r="J38" s="15">
        <f t="shared" si="3"/>
        <v>0</v>
      </c>
      <c r="K38" s="15">
        <f t="shared" si="4"/>
        <v>0</v>
      </c>
      <c r="L38" s="15">
        <f t="shared" si="5"/>
        <v>0</v>
      </c>
    </row>
    <row r="39" spans="1:12" x14ac:dyDescent="0.2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5" customFormat="1" x14ac:dyDescent="0.2">
      <c r="A40" s="11" t="s">
        <v>12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</row>
    <row r="41" spans="1:12" x14ac:dyDescent="0.2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9" customFormat="1" ht="13.5" x14ac:dyDescent="0.25">
      <c r="A42" s="16" t="s">
        <v>13</v>
      </c>
      <c r="B42" s="17">
        <f t="shared" ref="B42:L42" si="11">SUM(B37,B35,B40)</f>
        <v>0</v>
      </c>
      <c r="C42" s="17">
        <f t="shared" si="11"/>
        <v>30000</v>
      </c>
      <c r="D42" s="17">
        <f t="shared" si="11"/>
        <v>30000</v>
      </c>
      <c r="E42" s="17">
        <f t="shared" si="11"/>
        <v>0</v>
      </c>
      <c r="F42" s="17">
        <f t="shared" si="11"/>
        <v>30000</v>
      </c>
      <c r="G42" s="17">
        <f t="shared" si="11"/>
        <v>30000</v>
      </c>
      <c r="H42" s="17">
        <f t="shared" si="11"/>
        <v>0</v>
      </c>
      <c r="I42" s="17">
        <f t="shared" si="11"/>
        <v>-30000</v>
      </c>
      <c r="J42" s="17">
        <f t="shared" si="11"/>
        <v>0</v>
      </c>
      <c r="K42" s="17">
        <f t="shared" si="11"/>
        <v>0</v>
      </c>
      <c r="L42" s="17">
        <f t="shared" si="11"/>
        <v>0</v>
      </c>
    </row>
    <row r="43" spans="1:12" x14ac:dyDescent="0.2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5" customFormat="1" x14ac:dyDescent="0.2">
      <c r="A44" s="11" t="s">
        <v>6</v>
      </c>
      <c r="B44" s="13">
        <f>SUM(B45:B62)</f>
        <v>1467393</v>
      </c>
      <c r="C44" s="13">
        <f t="shared" ref="C44:L44" si="12">SUM(C45:C62)</f>
        <v>0</v>
      </c>
      <c r="D44" s="13">
        <f t="shared" si="12"/>
        <v>1467393</v>
      </c>
      <c r="E44" s="13">
        <f t="shared" si="12"/>
        <v>857675</v>
      </c>
      <c r="F44" s="13">
        <f t="shared" si="12"/>
        <v>0</v>
      </c>
      <c r="G44" s="13">
        <f t="shared" si="12"/>
        <v>857675</v>
      </c>
      <c r="H44" s="13">
        <f t="shared" si="12"/>
        <v>133965</v>
      </c>
      <c r="I44" s="13">
        <f t="shared" si="12"/>
        <v>2</v>
      </c>
      <c r="J44" s="13">
        <f t="shared" si="12"/>
        <v>991640</v>
      </c>
      <c r="K44" s="13">
        <f t="shared" si="12"/>
        <v>2</v>
      </c>
      <c r="L44" s="13">
        <f t="shared" si="12"/>
        <v>991642</v>
      </c>
    </row>
    <row r="45" spans="1:12" s="5" customFormat="1" x14ac:dyDescent="0.2">
      <c r="A45" s="14" t="s">
        <v>34</v>
      </c>
      <c r="B45" s="15">
        <v>200000</v>
      </c>
      <c r="C45" s="15"/>
      <c r="D45" s="15">
        <f t="shared" si="1"/>
        <v>200000</v>
      </c>
      <c r="E45" s="15">
        <v>200000</v>
      </c>
      <c r="F45" s="15">
        <v>0</v>
      </c>
      <c r="G45" s="15">
        <f t="shared" ref="G45:G60" si="13">SUM(E45:F45)</f>
        <v>200000</v>
      </c>
      <c r="H45" s="15">
        <v>186275</v>
      </c>
      <c r="I45" s="15"/>
      <c r="J45" s="15">
        <f t="shared" si="3"/>
        <v>386275</v>
      </c>
      <c r="K45" s="15">
        <f t="shared" si="4"/>
        <v>0</v>
      </c>
      <c r="L45" s="15">
        <f t="shared" si="5"/>
        <v>386275</v>
      </c>
    </row>
    <row r="46" spans="1:12" s="5" customFormat="1" x14ac:dyDescent="0.2">
      <c r="A46" s="14" t="s">
        <v>35</v>
      </c>
      <c r="B46" s="15">
        <v>110000</v>
      </c>
      <c r="C46" s="15"/>
      <c r="D46" s="15">
        <f t="shared" si="1"/>
        <v>110000</v>
      </c>
      <c r="E46" s="15">
        <v>215521</v>
      </c>
      <c r="F46" s="15">
        <v>0</v>
      </c>
      <c r="G46" s="15">
        <f t="shared" si="13"/>
        <v>215521</v>
      </c>
      <c r="H46" s="15"/>
      <c r="I46" s="15"/>
      <c r="J46" s="15">
        <f t="shared" si="3"/>
        <v>215521</v>
      </c>
      <c r="K46" s="15">
        <f t="shared" si="4"/>
        <v>0</v>
      </c>
      <c r="L46" s="15">
        <f t="shared" si="5"/>
        <v>215521</v>
      </c>
    </row>
    <row r="47" spans="1:12" s="5" customFormat="1" x14ac:dyDescent="0.2">
      <c r="A47" s="14" t="s">
        <v>36</v>
      </c>
      <c r="B47" s="15">
        <v>9000</v>
      </c>
      <c r="C47" s="15"/>
      <c r="D47" s="15">
        <f t="shared" si="1"/>
        <v>9000</v>
      </c>
      <c r="E47" s="15">
        <v>9000</v>
      </c>
      <c r="F47" s="15">
        <v>0</v>
      </c>
      <c r="G47" s="15">
        <f t="shared" si="13"/>
        <v>9000</v>
      </c>
      <c r="H47" s="15"/>
      <c r="I47" s="15"/>
      <c r="J47" s="15">
        <f t="shared" si="3"/>
        <v>9000</v>
      </c>
      <c r="K47" s="15">
        <f t="shared" si="4"/>
        <v>0</v>
      </c>
      <c r="L47" s="15">
        <f t="shared" si="5"/>
        <v>9000</v>
      </c>
    </row>
    <row r="48" spans="1:12" s="5" customFormat="1" x14ac:dyDescent="0.2">
      <c r="A48" s="14" t="s">
        <v>37</v>
      </c>
      <c r="B48" s="15">
        <v>400000</v>
      </c>
      <c r="C48" s="15"/>
      <c r="D48" s="15">
        <f t="shared" si="1"/>
        <v>400000</v>
      </c>
      <c r="E48" s="15">
        <v>3000</v>
      </c>
      <c r="F48" s="15">
        <v>0</v>
      </c>
      <c r="G48" s="15">
        <f t="shared" si="13"/>
        <v>3000</v>
      </c>
      <c r="H48" s="15">
        <v>-3000</v>
      </c>
      <c r="I48" s="15"/>
      <c r="J48" s="15">
        <f t="shared" si="3"/>
        <v>0</v>
      </c>
      <c r="K48" s="15">
        <f t="shared" si="4"/>
        <v>0</v>
      </c>
      <c r="L48" s="15">
        <f t="shared" si="5"/>
        <v>0</v>
      </c>
    </row>
    <row r="49" spans="1:12" s="5" customFormat="1" x14ac:dyDescent="0.2">
      <c r="A49" s="14" t="s">
        <v>38</v>
      </c>
      <c r="B49" s="15">
        <v>50000</v>
      </c>
      <c r="C49" s="15"/>
      <c r="D49" s="15">
        <f t="shared" si="1"/>
        <v>50000</v>
      </c>
      <c r="E49" s="15">
        <v>50000</v>
      </c>
      <c r="F49" s="15">
        <v>0</v>
      </c>
      <c r="G49" s="15">
        <f t="shared" si="13"/>
        <v>50000</v>
      </c>
      <c r="H49" s="15">
        <v>-50000</v>
      </c>
      <c r="I49" s="15"/>
      <c r="J49" s="15">
        <f t="shared" si="3"/>
        <v>0</v>
      </c>
      <c r="K49" s="15">
        <f t="shared" si="4"/>
        <v>0</v>
      </c>
      <c r="L49" s="15">
        <f t="shared" si="5"/>
        <v>0</v>
      </c>
    </row>
    <row r="50" spans="1:12" s="5" customFormat="1" x14ac:dyDescent="0.2">
      <c r="A50" s="14" t="s">
        <v>39</v>
      </c>
      <c r="B50" s="15">
        <v>125000</v>
      </c>
      <c r="C50" s="15"/>
      <c r="D50" s="15">
        <f t="shared" si="1"/>
        <v>125000</v>
      </c>
      <c r="E50" s="15">
        <v>0</v>
      </c>
      <c r="F50" s="15">
        <v>0</v>
      </c>
      <c r="G50" s="15">
        <f t="shared" si="13"/>
        <v>0</v>
      </c>
      <c r="H50" s="15"/>
      <c r="I50" s="15"/>
      <c r="J50" s="15">
        <f t="shared" si="3"/>
        <v>0</v>
      </c>
      <c r="K50" s="15">
        <f t="shared" si="4"/>
        <v>0</v>
      </c>
      <c r="L50" s="15">
        <f t="shared" si="5"/>
        <v>0</v>
      </c>
    </row>
    <row r="51" spans="1:12" s="5" customFormat="1" x14ac:dyDescent="0.2">
      <c r="A51" s="14" t="s">
        <v>40</v>
      </c>
      <c r="B51" s="15">
        <v>85000</v>
      </c>
      <c r="C51" s="15"/>
      <c r="D51" s="15">
        <f t="shared" si="1"/>
        <v>85000</v>
      </c>
      <c r="E51" s="15">
        <v>170000</v>
      </c>
      <c r="F51" s="15">
        <v>0</v>
      </c>
      <c r="G51" s="15">
        <f t="shared" si="13"/>
        <v>170000</v>
      </c>
      <c r="H51" s="15"/>
      <c r="I51" s="15"/>
      <c r="J51" s="15">
        <f t="shared" si="3"/>
        <v>170000</v>
      </c>
      <c r="K51" s="15">
        <f t="shared" si="4"/>
        <v>0</v>
      </c>
      <c r="L51" s="15">
        <f t="shared" si="5"/>
        <v>170000</v>
      </c>
    </row>
    <row r="52" spans="1:12" s="5" customFormat="1" x14ac:dyDescent="0.2">
      <c r="A52" s="14" t="s">
        <v>41</v>
      </c>
      <c r="B52" s="15">
        <v>77808</v>
      </c>
      <c r="C52" s="15"/>
      <c r="D52" s="15">
        <f t="shared" si="1"/>
        <v>77808</v>
      </c>
      <c r="E52" s="15">
        <v>0</v>
      </c>
      <c r="F52" s="15">
        <v>0</v>
      </c>
      <c r="G52" s="15">
        <f t="shared" si="13"/>
        <v>0</v>
      </c>
      <c r="H52" s="15"/>
      <c r="I52" s="15"/>
      <c r="J52" s="15">
        <f t="shared" si="3"/>
        <v>0</v>
      </c>
      <c r="K52" s="15">
        <f t="shared" si="4"/>
        <v>0</v>
      </c>
      <c r="L52" s="15">
        <f t="shared" si="5"/>
        <v>0</v>
      </c>
    </row>
    <row r="53" spans="1:12" s="5" customFormat="1" ht="12.75" customHeight="1" x14ac:dyDescent="0.2">
      <c r="A53" s="14" t="s">
        <v>47</v>
      </c>
      <c r="B53" s="15">
        <v>10591</v>
      </c>
      <c r="C53" s="15"/>
      <c r="D53" s="15">
        <f t="shared" si="1"/>
        <v>10591</v>
      </c>
      <c r="E53" s="15">
        <v>0</v>
      </c>
      <c r="F53" s="15">
        <v>0</v>
      </c>
      <c r="G53" s="15">
        <f t="shared" si="13"/>
        <v>0</v>
      </c>
      <c r="H53" s="15"/>
      <c r="I53" s="15"/>
      <c r="J53" s="15">
        <f t="shared" si="3"/>
        <v>0</v>
      </c>
      <c r="K53" s="15">
        <f t="shared" si="4"/>
        <v>0</v>
      </c>
      <c r="L53" s="15">
        <f t="shared" si="5"/>
        <v>0</v>
      </c>
    </row>
    <row r="54" spans="1:12" s="5" customFormat="1" x14ac:dyDescent="0.2">
      <c r="A54" s="14" t="s">
        <v>42</v>
      </c>
      <c r="B54" s="15">
        <v>38715</v>
      </c>
      <c r="C54" s="15"/>
      <c r="D54" s="15">
        <f t="shared" si="1"/>
        <v>38715</v>
      </c>
      <c r="E54" s="15">
        <v>0</v>
      </c>
      <c r="F54" s="15">
        <v>0</v>
      </c>
      <c r="G54" s="15">
        <f t="shared" si="13"/>
        <v>0</v>
      </c>
      <c r="H54" s="15"/>
      <c r="I54" s="15"/>
      <c r="J54" s="15">
        <f t="shared" si="3"/>
        <v>0</v>
      </c>
      <c r="K54" s="15">
        <f t="shared" si="4"/>
        <v>0</v>
      </c>
      <c r="L54" s="15">
        <f t="shared" si="5"/>
        <v>0</v>
      </c>
    </row>
    <row r="55" spans="1:12" s="5" customFormat="1" x14ac:dyDescent="0.2">
      <c r="A55" s="15" t="s">
        <v>43</v>
      </c>
      <c r="B55" s="15">
        <v>129453</v>
      </c>
      <c r="C55" s="15"/>
      <c r="D55" s="15">
        <f t="shared" si="1"/>
        <v>129453</v>
      </c>
      <c r="E55" s="15">
        <v>71565</v>
      </c>
      <c r="F55" s="15">
        <v>0</v>
      </c>
      <c r="G55" s="15">
        <f t="shared" si="13"/>
        <v>71565</v>
      </c>
      <c r="H55" s="15"/>
      <c r="I55" s="15"/>
      <c r="J55" s="15">
        <f t="shared" si="3"/>
        <v>71565</v>
      </c>
      <c r="K55" s="15">
        <f t="shared" si="4"/>
        <v>0</v>
      </c>
      <c r="L55" s="15">
        <f t="shared" si="5"/>
        <v>71565</v>
      </c>
    </row>
    <row r="56" spans="1:12" s="5" customFormat="1" x14ac:dyDescent="0.2">
      <c r="A56" s="15" t="s">
        <v>44</v>
      </c>
      <c r="B56" s="15">
        <v>200000</v>
      </c>
      <c r="C56" s="15"/>
      <c r="D56" s="15">
        <f t="shared" si="1"/>
        <v>200000</v>
      </c>
      <c r="E56" s="15">
        <v>85583</v>
      </c>
      <c r="F56" s="15">
        <v>0</v>
      </c>
      <c r="G56" s="15">
        <f t="shared" si="13"/>
        <v>85583</v>
      </c>
      <c r="H56" s="15"/>
      <c r="I56" s="15"/>
      <c r="J56" s="15">
        <f t="shared" si="3"/>
        <v>85583</v>
      </c>
      <c r="K56" s="15">
        <f t="shared" si="4"/>
        <v>0</v>
      </c>
      <c r="L56" s="15">
        <f t="shared" si="5"/>
        <v>85583</v>
      </c>
    </row>
    <row r="57" spans="1:12" s="5" customFormat="1" x14ac:dyDescent="0.2">
      <c r="A57" s="15" t="s">
        <v>45</v>
      </c>
      <c r="B57" s="15">
        <v>9878</v>
      </c>
      <c r="C57" s="15"/>
      <c r="D57" s="15">
        <f t="shared" si="1"/>
        <v>9878</v>
      </c>
      <c r="E57" s="15">
        <v>9878</v>
      </c>
      <c r="F57" s="15">
        <v>0</v>
      </c>
      <c r="G57" s="15">
        <f t="shared" si="13"/>
        <v>9878</v>
      </c>
      <c r="H57" s="15">
        <v>-9878</v>
      </c>
      <c r="I57" s="15"/>
      <c r="J57" s="15">
        <f t="shared" si="3"/>
        <v>0</v>
      </c>
      <c r="K57" s="15">
        <f t="shared" si="4"/>
        <v>0</v>
      </c>
      <c r="L57" s="15">
        <f t="shared" si="5"/>
        <v>0</v>
      </c>
    </row>
    <row r="58" spans="1:12" s="5" customFormat="1" x14ac:dyDescent="0.2">
      <c r="A58" s="15" t="s">
        <v>46</v>
      </c>
      <c r="B58" s="15">
        <v>21948</v>
      </c>
      <c r="C58" s="15"/>
      <c r="D58" s="15">
        <f t="shared" si="1"/>
        <v>21948</v>
      </c>
      <c r="E58" s="15">
        <v>0</v>
      </c>
      <c r="F58" s="15">
        <v>0</v>
      </c>
      <c r="G58" s="15">
        <f>SUM(E58:F58)</f>
        <v>0</v>
      </c>
      <c r="H58" s="15"/>
      <c r="I58" s="15"/>
      <c r="J58" s="15">
        <f t="shared" si="3"/>
        <v>0</v>
      </c>
      <c r="K58" s="15">
        <f t="shared" si="4"/>
        <v>0</v>
      </c>
      <c r="L58" s="15">
        <f t="shared" si="5"/>
        <v>0</v>
      </c>
    </row>
    <row r="59" spans="1:12" s="5" customFormat="1" x14ac:dyDescent="0.2">
      <c r="A59" s="15" t="s">
        <v>60</v>
      </c>
      <c r="B59" s="15"/>
      <c r="C59" s="15"/>
      <c r="D59" s="15"/>
      <c r="E59" s="15">
        <v>30000</v>
      </c>
      <c r="F59" s="15">
        <v>0</v>
      </c>
      <c r="G59" s="15">
        <f t="shared" si="13"/>
        <v>30000</v>
      </c>
      <c r="H59" s="15"/>
      <c r="I59" s="15"/>
      <c r="J59" s="15">
        <f t="shared" si="3"/>
        <v>30000</v>
      </c>
      <c r="K59" s="15">
        <f t="shared" si="4"/>
        <v>0</v>
      </c>
      <c r="L59" s="15">
        <f t="shared" si="5"/>
        <v>30000</v>
      </c>
    </row>
    <row r="60" spans="1:12" s="5" customFormat="1" x14ac:dyDescent="0.2">
      <c r="A60" s="14" t="s">
        <v>57</v>
      </c>
      <c r="B60" s="15"/>
      <c r="C60" s="15"/>
      <c r="D60" s="15"/>
      <c r="E60" s="15">
        <v>13128</v>
      </c>
      <c r="F60" s="15">
        <v>0</v>
      </c>
      <c r="G60" s="15">
        <f t="shared" si="13"/>
        <v>13128</v>
      </c>
      <c r="H60" s="15"/>
      <c r="I60" s="15"/>
      <c r="J60" s="15">
        <f t="shared" si="3"/>
        <v>13128</v>
      </c>
      <c r="K60" s="15">
        <f t="shared" si="4"/>
        <v>0</v>
      </c>
      <c r="L60" s="15">
        <f t="shared" si="5"/>
        <v>13128</v>
      </c>
    </row>
    <row r="61" spans="1:12" s="5" customFormat="1" x14ac:dyDescent="0.2">
      <c r="A61" s="14" t="s">
        <v>84</v>
      </c>
      <c r="B61" s="15"/>
      <c r="C61" s="15"/>
      <c r="D61" s="15"/>
      <c r="E61" s="15"/>
      <c r="F61" s="15"/>
      <c r="G61" s="15"/>
      <c r="H61" s="15"/>
      <c r="I61" s="15">
        <v>2</v>
      </c>
      <c r="J61" s="15">
        <f t="shared" si="3"/>
        <v>0</v>
      </c>
      <c r="K61" s="15">
        <f t="shared" si="4"/>
        <v>2</v>
      </c>
      <c r="L61" s="15">
        <f t="shared" si="5"/>
        <v>2</v>
      </c>
    </row>
    <row r="62" spans="1:12" s="5" customFormat="1" x14ac:dyDescent="0.2">
      <c r="A62" s="14" t="s">
        <v>71</v>
      </c>
      <c r="B62" s="15"/>
      <c r="C62" s="15"/>
      <c r="D62" s="15"/>
      <c r="E62" s="15"/>
      <c r="F62" s="15"/>
      <c r="G62" s="15"/>
      <c r="H62" s="15">
        <v>10568</v>
      </c>
      <c r="I62" s="15"/>
      <c r="J62" s="15">
        <f t="shared" si="3"/>
        <v>10568</v>
      </c>
      <c r="K62" s="15">
        <f t="shared" si="4"/>
        <v>0</v>
      </c>
      <c r="L62" s="15">
        <f t="shared" si="5"/>
        <v>10568</v>
      </c>
    </row>
    <row r="63" spans="1:12" x14ac:dyDescent="0.2">
      <c r="A63" s="14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1:12" s="5" customFormat="1" ht="12" customHeight="1" x14ac:dyDescent="0.2">
      <c r="A64" s="11" t="s">
        <v>2</v>
      </c>
      <c r="B64" s="13">
        <f>SUM(B65:B66)</f>
        <v>0</v>
      </c>
      <c r="C64" s="13">
        <f t="shared" ref="C64:L64" si="14">SUM(C65:C66)</f>
        <v>0</v>
      </c>
      <c r="D64" s="13">
        <f t="shared" si="14"/>
        <v>0</v>
      </c>
      <c r="E64" s="13">
        <f t="shared" si="14"/>
        <v>1366</v>
      </c>
      <c r="F64" s="13">
        <f t="shared" si="14"/>
        <v>0</v>
      </c>
      <c r="G64" s="13">
        <f t="shared" si="14"/>
        <v>1366</v>
      </c>
      <c r="H64" s="13">
        <f t="shared" si="14"/>
        <v>104</v>
      </c>
      <c r="I64" s="13">
        <f t="shared" si="14"/>
        <v>0</v>
      </c>
      <c r="J64" s="13">
        <f t="shared" si="14"/>
        <v>1470</v>
      </c>
      <c r="K64" s="13">
        <f t="shared" si="14"/>
        <v>0</v>
      </c>
      <c r="L64" s="13">
        <f t="shared" si="14"/>
        <v>1470</v>
      </c>
    </row>
    <row r="65" spans="1:12" s="5" customFormat="1" ht="12" customHeight="1" x14ac:dyDescent="0.2">
      <c r="A65" s="14" t="s">
        <v>71</v>
      </c>
      <c r="B65" s="15"/>
      <c r="C65" s="15"/>
      <c r="D65" s="15"/>
      <c r="E65" s="15">
        <v>1366</v>
      </c>
      <c r="F65" s="15">
        <v>0</v>
      </c>
      <c r="G65" s="15">
        <f>SUM(E65:F65)</f>
        <v>1366</v>
      </c>
      <c r="H65" s="15"/>
      <c r="I65" s="15"/>
      <c r="J65" s="15">
        <f>SUM(E65,H65)</f>
        <v>1366</v>
      </c>
      <c r="K65" s="15">
        <f>SUM(F65,I65)</f>
        <v>0</v>
      </c>
      <c r="L65" s="15">
        <f>SUM(J65:K65)</f>
        <v>1366</v>
      </c>
    </row>
    <row r="66" spans="1:12" s="5" customFormat="1" ht="12" customHeight="1" x14ac:dyDescent="0.2">
      <c r="A66" s="14" t="s">
        <v>87</v>
      </c>
      <c r="B66" s="15"/>
      <c r="C66" s="15"/>
      <c r="D66" s="15"/>
      <c r="E66" s="15"/>
      <c r="F66" s="15"/>
      <c r="G66" s="15"/>
      <c r="H66" s="15">
        <v>104</v>
      </c>
      <c r="I66" s="15"/>
      <c r="J66" s="15">
        <f>SUM(E66,H66)</f>
        <v>104</v>
      </c>
      <c r="K66" s="15">
        <f>SUM(F66,I66)</f>
        <v>0</v>
      </c>
      <c r="L66" s="15">
        <f>SUM(J66:K66)</f>
        <v>104</v>
      </c>
    </row>
    <row r="67" spans="1:12" x14ac:dyDescent="0.2">
      <c r="A67" s="14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1:12" s="9" customFormat="1" ht="13.5" x14ac:dyDescent="0.25">
      <c r="A68" s="16" t="s">
        <v>10</v>
      </c>
      <c r="B68" s="17">
        <f>SUM(B44,B64)</f>
        <v>1467393</v>
      </c>
      <c r="C68" s="17">
        <f t="shared" ref="C68:L68" si="15">SUM(C44,C64)</f>
        <v>0</v>
      </c>
      <c r="D68" s="17">
        <f t="shared" si="15"/>
        <v>1467393</v>
      </c>
      <c r="E68" s="17">
        <f t="shared" si="15"/>
        <v>859041</v>
      </c>
      <c r="F68" s="17">
        <f t="shared" si="15"/>
        <v>0</v>
      </c>
      <c r="G68" s="17">
        <f t="shared" si="15"/>
        <v>859041</v>
      </c>
      <c r="H68" s="17">
        <f t="shared" si="15"/>
        <v>134069</v>
      </c>
      <c r="I68" s="17">
        <f t="shared" si="15"/>
        <v>2</v>
      </c>
      <c r="J68" s="17">
        <f t="shared" si="15"/>
        <v>993110</v>
      </c>
      <c r="K68" s="17">
        <f t="shared" si="15"/>
        <v>2</v>
      </c>
      <c r="L68" s="17">
        <f t="shared" si="15"/>
        <v>993112</v>
      </c>
    </row>
    <row r="69" spans="1:12" x14ac:dyDescent="0.2">
      <c r="A69" s="14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2" s="5" customFormat="1" x14ac:dyDescent="0.2">
      <c r="A70" s="11" t="s">
        <v>5</v>
      </c>
      <c r="B70" s="13">
        <f>SUM(B71:B71)</f>
        <v>0</v>
      </c>
      <c r="C70" s="13">
        <f t="shared" ref="C70:L70" si="16">SUM(C71:C71)</f>
        <v>0</v>
      </c>
      <c r="D70" s="13">
        <f t="shared" si="16"/>
        <v>0</v>
      </c>
      <c r="E70" s="13">
        <f t="shared" si="16"/>
        <v>0</v>
      </c>
      <c r="F70" s="13">
        <f t="shared" si="16"/>
        <v>0</v>
      </c>
      <c r="G70" s="13">
        <f t="shared" si="16"/>
        <v>0</v>
      </c>
      <c r="H70" s="13">
        <f t="shared" si="16"/>
        <v>0</v>
      </c>
      <c r="I70" s="13">
        <f t="shared" si="16"/>
        <v>0</v>
      </c>
      <c r="J70" s="13">
        <f t="shared" si="16"/>
        <v>0</v>
      </c>
      <c r="K70" s="13">
        <f t="shared" si="16"/>
        <v>0</v>
      </c>
      <c r="L70" s="13">
        <f t="shared" si="16"/>
        <v>0</v>
      </c>
    </row>
    <row r="71" spans="1:12" x14ac:dyDescent="0.2">
      <c r="A71" s="14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</row>
    <row r="72" spans="1:12" s="5" customFormat="1" x14ac:dyDescent="0.2">
      <c r="A72" s="11" t="s">
        <v>3</v>
      </c>
      <c r="B72" s="13">
        <f>SUM(B73:B74)</f>
        <v>0</v>
      </c>
      <c r="C72" s="13">
        <f t="shared" ref="C72:L72" si="17">SUM(C73:C74)</f>
        <v>5821</v>
      </c>
      <c r="D72" s="13">
        <f t="shared" si="17"/>
        <v>5821</v>
      </c>
      <c r="E72" s="13">
        <f t="shared" si="17"/>
        <v>0</v>
      </c>
      <c r="F72" s="13">
        <f t="shared" si="17"/>
        <v>5821</v>
      </c>
      <c r="G72" s="13">
        <f t="shared" si="17"/>
        <v>5821</v>
      </c>
      <c r="H72" s="13">
        <f t="shared" si="17"/>
        <v>0</v>
      </c>
      <c r="I72" s="13">
        <f t="shared" si="17"/>
        <v>-4085</v>
      </c>
      <c r="J72" s="13">
        <f t="shared" si="17"/>
        <v>0</v>
      </c>
      <c r="K72" s="13">
        <f t="shared" si="17"/>
        <v>1736</v>
      </c>
      <c r="L72" s="13">
        <f t="shared" si="17"/>
        <v>1736</v>
      </c>
    </row>
    <row r="73" spans="1:12" x14ac:dyDescent="0.2">
      <c r="A73" s="14" t="s">
        <v>21</v>
      </c>
      <c r="B73" s="15"/>
      <c r="C73" s="15">
        <v>2471</v>
      </c>
      <c r="D73" s="15">
        <f t="shared" si="1"/>
        <v>2471</v>
      </c>
      <c r="E73" s="15">
        <v>0</v>
      </c>
      <c r="F73" s="15">
        <v>2471</v>
      </c>
      <c r="G73" s="15">
        <f t="shared" ref="G73:G74" si="18">SUM(E73:F73)</f>
        <v>2471</v>
      </c>
      <c r="H73" s="15"/>
      <c r="I73" s="15">
        <v>-735</v>
      </c>
      <c r="J73" s="15">
        <f t="shared" si="3"/>
        <v>0</v>
      </c>
      <c r="K73" s="15">
        <f t="shared" si="4"/>
        <v>1736</v>
      </c>
      <c r="L73" s="15">
        <f t="shared" si="5"/>
        <v>1736</v>
      </c>
    </row>
    <row r="74" spans="1:12" x14ac:dyDescent="0.2">
      <c r="A74" s="14" t="s">
        <v>22</v>
      </c>
      <c r="B74" s="15"/>
      <c r="C74" s="15">
        <v>3350</v>
      </c>
      <c r="D74" s="15">
        <f t="shared" si="1"/>
        <v>3350</v>
      </c>
      <c r="E74" s="15">
        <v>0</v>
      </c>
      <c r="F74" s="15">
        <v>3350</v>
      </c>
      <c r="G74" s="15">
        <f t="shared" si="18"/>
        <v>3350</v>
      </c>
      <c r="H74" s="15"/>
      <c r="I74" s="15">
        <v>-3350</v>
      </c>
      <c r="J74" s="15">
        <f t="shared" si="3"/>
        <v>0</v>
      </c>
      <c r="K74" s="15">
        <f t="shared" si="4"/>
        <v>0</v>
      </c>
      <c r="L74" s="15">
        <f t="shared" si="5"/>
        <v>0</v>
      </c>
    </row>
    <row r="75" spans="1:12" x14ac:dyDescent="0.2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</row>
    <row r="76" spans="1:12" s="5" customFormat="1" x14ac:dyDescent="0.2">
      <c r="A76" s="11" t="s">
        <v>14</v>
      </c>
      <c r="B76" s="13">
        <v>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</row>
    <row r="77" spans="1:12" x14ac:dyDescent="0.2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1:12" s="9" customFormat="1" ht="13.5" x14ac:dyDescent="0.25">
      <c r="A78" s="16" t="s">
        <v>4</v>
      </c>
      <c r="B78" s="17">
        <f t="shared" ref="B78:L78" si="19">SUM(B70,B72,B76)</f>
        <v>0</v>
      </c>
      <c r="C78" s="17">
        <f t="shared" si="19"/>
        <v>5821</v>
      </c>
      <c r="D78" s="17">
        <f t="shared" si="19"/>
        <v>5821</v>
      </c>
      <c r="E78" s="17">
        <f t="shared" si="19"/>
        <v>0</v>
      </c>
      <c r="F78" s="17">
        <f t="shared" si="19"/>
        <v>5821</v>
      </c>
      <c r="G78" s="17">
        <f t="shared" si="19"/>
        <v>5821</v>
      </c>
      <c r="H78" s="17">
        <f t="shared" si="19"/>
        <v>0</v>
      </c>
      <c r="I78" s="17">
        <f t="shared" si="19"/>
        <v>-4085</v>
      </c>
      <c r="J78" s="17">
        <f t="shared" si="19"/>
        <v>0</v>
      </c>
      <c r="K78" s="17">
        <f t="shared" si="19"/>
        <v>1736</v>
      </c>
      <c r="L78" s="17">
        <f t="shared" si="19"/>
        <v>1736</v>
      </c>
    </row>
    <row r="79" spans="1:12" s="3" customFormat="1" x14ac:dyDescent="0.2">
      <c r="A79" s="18"/>
      <c r="B79" s="19"/>
      <c r="C79" s="19"/>
      <c r="D79" s="15"/>
      <c r="E79" s="19"/>
      <c r="F79" s="19"/>
      <c r="G79" s="19"/>
      <c r="H79" s="19"/>
      <c r="I79" s="19"/>
      <c r="J79" s="19"/>
      <c r="K79" s="19"/>
      <c r="L79" s="19"/>
    </row>
    <row r="80" spans="1:12" s="5" customFormat="1" ht="25.5" x14ac:dyDescent="0.2">
      <c r="A80" s="20" t="s">
        <v>11</v>
      </c>
      <c r="B80" s="21">
        <f t="shared" ref="B80:L80" si="20">SUM(B33,B42,B68,B78)</f>
        <v>2213024</v>
      </c>
      <c r="C80" s="21">
        <f t="shared" si="20"/>
        <v>41539</v>
      </c>
      <c r="D80" s="21">
        <f t="shared" si="20"/>
        <v>2254563</v>
      </c>
      <c r="E80" s="21">
        <f t="shared" si="20"/>
        <v>1714657</v>
      </c>
      <c r="F80" s="21">
        <f t="shared" si="20"/>
        <v>41539</v>
      </c>
      <c r="G80" s="21">
        <f t="shared" si="20"/>
        <v>1756196</v>
      </c>
      <c r="H80" s="21">
        <f t="shared" si="20"/>
        <v>211349</v>
      </c>
      <c r="I80" s="21">
        <f t="shared" si="20"/>
        <v>-34993</v>
      </c>
      <c r="J80" s="21">
        <f t="shared" si="20"/>
        <v>1926006</v>
      </c>
      <c r="K80" s="21">
        <f t="shared" si="20"/>
        <v>6546</v>
      </c>
      <c r="L80" s="21">
        <f t="shared" si="20"/>
        <v>1932552</v>
      </c>
    </row>
    <row r="81" spans="1:12" s="5" customFormat="1" x14ac:dyDescent="0.2">
      <c r="A81" s="22"/>
      <c r="B81" s="23"/>
      <c r="C81" s="6"/>
      <c r="D81" s="6"/>
      <c r="E81" s="6"/>
    </row>
    <row r="82" spans="1:12" x14ac:dyDescent="0.2">
      <c r="A82" s="11" t="s">
        <v>23</v>
      </c>
      <c r="B82" s="15"/>
      <c r="C82" s="28"/>
      <c r="D82" s="28"/>
      <c r="E82" s="28"/>
      <c r="F82" s="29"/>
      <c r="G82" s="29"/>
      <c r="H82" s="29"/>
      <c r="I82" s="29"/>
      <c r="J82" s="29"/>
      <c r="K82" s="29"/>
      <c r="L82" s="29"/>
    </row>
    <row r="83" spans="1:12" x14ac:dyDescent="0.2">
      <c r="A83" s="12"/>
      <c r="B83" s="15"/>
      <c r="C83" s="28"/>
      <c r="D83" s="28"/>
      <c r="E83" s="28"/>
      <c r="F83" s="29"/>
      <c r="G83" s="29"/>
      <c r="H83" s="29"/>
      <c r="I83" s="29"/>
      <c r="J83" s="29"/>
      <c r="K83" s="29"/>
      <c r="L83" s="29"/>
    </row>
    <row r="84" spans="1:12" x14ac:dyDescent="0.2">
      <c r="A84" s="11" t="s">
        <v>7</v>
      </c>
      <c r="B84" s="13">
        <f>SUM(B85:B86)</f>
        <v>197454</v>
      </c>
      <c r="C84" s="13">
        <f t="shared" ref="C84:L84" si="21">SUM(C85:C86)</f>
        <v>0</v>
      </c>
      <c r="D84" s="13">
        <f t="shared" si="21"/>
        <v>197454</v>
      </c>
      <c r="E84" s="13">
        <f>SUM(E85:E86)</f>
        <v>178000</v>
      </c>
      <c r="F84" s="13">
        <f t="shared" si="21"/>
        <v>0</v>
      </c>
      <c r="G84" s="13">
        <f t="shared" si="21"/>
        <v>178000</v>
      </c>
      <c r="H84" s="13">
        <f t="shared" si="21"/>
        <v>-29034</v>
      </c>
      <c r="I84" s="13">
        <f t="shared" si="21"/>
        <v>0</v>
      </c>
      <c r="J84" s="13">
        <f t="shared" si="21"/>
        <v>148966</v>
      </c>
      <c r="K84" s="13">
        <f t="shared" si="21"/>
        <v>0</v>
      </c>
      <c r="L84" s="13">
        <f t="shared" si="21"/>
        <v>148966</v>
      </c>
    </row>
    <row r="85" spans="1:12" x14ac:dyDescent="0.2">
      <c r="A85" s="14" t="s">
        <v>29</v>
      </c>
      <c r="B85" s="15">
        <v>169000</v>
      </c>
      <c r="C85" s="15"/>
      <c r="D85" s="15">
        <f>SUM(B85:C85)</f>
        <v>169000</v>
      </c>
      <c r="E85" s="15">
        <v>178000</v>
      </c>
      <c r="F85" s="15">
        <v>0</v>
      </c>
      <c r="G85" s="15">
        <f>SUM(E85:F85)</f>
        <v>178000</v>
      </c>
      <c r="H85" s="15">
        <v>-29034</v>
      </c>
      <c r="I85" s="15"/>
      <c r="J85" s="15">
        <f>SUM(E85,H85)</f>
        <v>148966</v>
      </c>
      <c r="K85" s="15">
        <f>SUM(F85,I85)</f>
        <v>0</v>
      </c>
      <c r="L85" s="15">
        <f>SUM(J85:K85)</f>
        <v>148966</v>
      </c>
    </row>
    <row r="86" spans="1:12" x14ac:dyDescent="0.2">
      <c r="A86" s="14" t="s">
        <v>24</v>
      </c>
      <c r="B86" s="15">
        <v>28454</v>
      </c>
      <c r="C86" s="15"/>
      <c r="D86" s="15">
        <f>SUM(B86:C86)</f>
        <v>28454</v>
      </c>
      <c r="E86" s="15">
        <v>0</v>
      </c>
      <c r="F86" s="15">
        <v>0</v>
      </c>
      <c r="G86" s="15">
        <f>SUM(E86:F86)</f>
        <v>0</v>
      </c>
      <c r="H86" s="15"/>
      <c r="I86" s="15"/>
      <c r="J86" s="15">
        <f>SUM(E86,H86)</f>
        <v>0</v>
      </c>
      <c r="K86" s="15">
        <f>SUM(F86,I86)</f>
        <v>0</v>
      </c>
      <c r="L86" s="15">
        <f>SUM(J86:K86)</f>
        <v>0</v>
      </c>
    </row>
    <row r="87" spans="1:12" x14ac:dyDescent="0.2">
      <c r="A87" s="18"/>
      <c r="B87" s="19"/>
      <c r="C87" s="29"/>
      <c r="D87" s="28"/>
      <c r="E87" s="28"/>
      <c r="F87" s="29"/>
      <c r="G87" s="29"/>
      <c r="H87" s="29"/>
      <c r="I87" s="29"/>
      <c r="J87" s="29"/>
      <c r="K87" s="29"/>
      <c r="L87" s="29"/>
    </row>
    <row r="88" spans="1:12" ht="33.75" customHeight="1" x14ac:dyDescent="0.2">
      <c r="A88" s="20" t="s">
        <v>25</v>
      </c>
      <c r="B88" s="21">
        <f>SUM(B84)</f>
        <v>197454</v>
      </c>
      <c r="C88" s="21">
        <f t="shared" ref="C88:L88" si="22">SUM(C84)</f>
        <v>0</v>
      </c>
      <c r="D88" s="21">
        <f t="shared" si="22"/>
        <v>197454</v>
      </c>
      <c r="E88" s="21">
        <f t="shared" si="22"/>
        <v>178000</v>
      </c>
      <c r="F88" s="21">
        <f t="shared" si="22"/>
        <v>0</v>
      </c>
      <c r="G88" s="21">
        <f t="shared" si="22"/>
        <v>178000</v>
      </c>
      <c r="H88" s="21">
        <f t="shared" si="22"/>
        <v>-29034</v>
      </c>
      <c r="I88" s="21">
        <f t="shared" si="22"/>
        <v>0</v>
      </c>
      <c r="J88" s="21">
        <f t="shared" si="22"/>
        <v>148966</v>
      </c>
      <c r="K88" s="21">
        <f t="shared" si="22"/>
        <v>0</v>
      </c>
      <c r="L88" s="21">
        <f t="shared" si="22"/>
        <v>148966</v>
      </c>
    </row>
    <row r="90" spans="1:12" x14ac:dyDescent="0.2">
      <c r="A90" s="11" t="s">
        <v>31</v>
      </c>
      <c r="B90" s="15"/>
      <c r="C90" s="29"/>
      <c r="D90" s="28"/>
      <c r="E90" s="28"/>
      <c r="F90" s="29"/>
      <c r="G90" s="29"/>
      <c r="H90" s="29"/>
      <c r="I90" s="29"/>
      <c r="J90" s="29"/>
      <c r="K90" s="29"/>
      <c r="L90" s="29"/>
    </row>
    <row r="91" spans="1:12" x14ac:dyDescent="0.2">
      <c r="A91" s="12"/>
      <c r="B91" s="15"/>
      <c r="C91" s="29"/>
      <c r="D91" s="28"/>
      <c r="E91" s="28"/>
      <c r="F91" s="29"/>
      <c r="G91" s="29"/>
      <c r="H91" s="29"/>
      <c r="I91" s="29"/>
      <c r="J91" s="29"/>
      <c r="K91" s="29"/>
      <c r="L91" s="29"/>
    </row>
    <row r="92" spans="1:12" x14ac:dyDescent="0.2">
      <c r="A92" s="11" t="s">
        <v>7</v>
      </c>
      <c r="B92" s="13">
        <f>SUM(B93:B94)</f>
        <v>5673</v>
      </c>
      <c r="C92" s="13">
        <f t="shared" ref="C92:L92" si="23">SUM(C93:C94)</f>
        <v>0</v>
      </c>
      <c r="D92" s="13">
        <f t="shared" si="23"/>
        <v>5673</v>
      </c>
      <c r="E92" s="13">
        <f t="shared" si="23"/>
        <v>6416</v>
      </c>
      <c r="F92" s="13">
        <f t="shared" si="23"/>
        <v>0</v>
      </c>
      <c r="G92" s="13">
        <f t="shared" si="23"/>
        <v>6416</v>
      </c>
      <c r="H92" s="13">
        <f t="shared" si="23"/>
        <v>0</v>
      </c>
      <c r="I92" s="13">
        <f t="shared" si="23"/>
        <v>0</v>
      </c>
      <c r="J92" s="13">
        <f t="shared" si="23"/>
        <v>6416</v>
      </c>
      <c r="K92" s="13">
        <f t="shared" si="23"/>
        <v>0</v>
      </c>
      <c r="L92" s="13">
        <f t="shared" si="23"/>
        <v>6416</v>
      </c>
    </row>
    <row r="93" spans="1:12" x14ac:dyDescent="0.2">
      <c r="A93" s="14" t="s">
        <v>32</v>
      </c>
      <c r="B93" s="15">
        <v>5673</v>
      </c>
      <c r="C93" s="15"/>
      <c r="D93" s="15">
        <f>SUM(B93:C93)</f>
        <v>5673</v>
      </c>
      <c r="E93" s="15">
        <v>5810</v>
      </c>
      <c r="F93" s="15">
        <v>0</v>
      </c>
      <c r="G93" s="15">
        <f>SUM(E93:F93)</f>
        <v>5810</v>
      </c>
      <c r="H93" s="15"/>
      <c r="I93" s="15"/>
      <c r="J93" s="15">
        <f>SUM(E93,H93)</f>
        <v>5810</v>
      </c>
      <c r="K93" s="15">
        <f>SUM(F93,I93)</f>
        <v>0</v>
      </c>
      <c r="L93" s="15">
        <f>SUM(J93:K93)</f>
        <v>5810</v>
      </c>
    </row>
    <row r="94" spans="1:12" x14ac:dyDescent="0.2">
      <c r="A94" s="18" t="s">
        <v>59</v>
      </c>
      <c r="B94" s="19"/>
      <c r="C94" s="15"/>
      <c r="D94" s="15"/>
      <c r="E94" s="15">
        <v>606</v>
      </c>
      <c r="F94" s="15">
        <v>0</v>
      </c>
      <c r="G94" s="15">
        <f>SUM(E94:F94)</f>
        <v>606</v>
      </c>
      <c r="H94" s="15"/>
      <c r="I94" s="15"/>
      <c r="J94" s="15">
        <f>SUM(E94,H94)</f>
        <v>606</v>
      </c>
      <c r="K94" s="15">
        <f>SUM(F94,I94)</f>
        <v>0</v>
      </c>
      <c r="L94" s="15">
        <f>SUM(J94:K94)</f>
        <v>606</v>
      </c>
    </row>
    <row r="95" spans="1:12" x14ac:dyDescent="0.2">
      <c r="A95" s="18"/>
      <c r="B95" s="19"/>
      <c r="C95" s="29"/>
      <c r="D95" s="28"/>
      <c r="E95" s="28"/>
      <c r="F95" s="29"/>
      <c r="G95" s="29"/>
      <c r="H95" s="29"/>
      <c r="I95" s="29"/>
      <c r="J95" s="29"/>
      <c r="K95" s="29"/>
      <c r="L95" s="29"/>
    </row>
    <row r="96" spans="1:12" ht="25.5" x14ac:dyDescent="0.2">
      <c r="A96" s="20" t="s">
        <v>33</v>
      </c>
      <c r="B96" s="21">
        <f>SUM(B92)</f>
        <v>5673</v>
      </c>
      <c r="C96" s="21">
        <f t="shared" ref="C96:L96" si="24">SUM(C92)</f>
        <v>0</v>
      </c>
      <c r="D96" s="21">
        <f t="shared" si="24"/>
        <v>5673</v>
      </c>
      <c r="E96" s="21">
        <f t="shared" si="24"/>
        <v>6416</v>
      </c>
      <c r="F96" s="21">
        <f t="shared" si="24"/>
        <v>0</v>
      </c>
      <c r="G96" s="21">
        <f t="shared" si="24"/>
        <v>6416</v>
      </c>
      <c r="H96" s="21">
        <f t="shared" si="24"/>
        <v>0</v>
      </c>
      <c r="I96" s="21">
        <f t="shared" si="24"/>
        <v>0</v>
      </c>
      <c r="J96" s="21">
        <f t="shared" si="24"/>
        <v>6416</v>
      </c>
      <c r="K96" s="21">
        <f t="shared" si="24"/>
        <v>0</v>
      </c>
      <c r="L96" s="21">
        <f t="shared" si="24"/>
        <v>6416</v>
      </c>
    </row>
    <row r="98" spans="1:12" x14ac:dyDescent="0.2">
      <c r="A98" s="11" t="s">
        <v>61</v>
      </c>
      <c r="B98" s="15"/>
      <c r="C98" s="29"/>
      <c r="D98" s="28"/>
      <c r="E98" s="28"/>
      <c r="F98" s="29"/>
      <c r="G98" s="29"/>
      <c r="H98" s="29"/>
      <c r="I98" s="29"/>
      <c r="J98" s="29"/>
      <c r="K98" s="29"/>
      <c r="L98" s="29"/>
    </row>
    <row r="99" spans="1:12" x14ac:dyDescent="0.2">
      <c r="A99" s="12"/>
      <c r="B99" s="15"/>
      <c r="C99" s="29"/>
      <c r="D99" s="28"/>
      <c r="E99" s="28"/>
      <c r="F99" s="29"/>
      <c r="G99" s="29"/>
      <c r="H99" s="29"/>
      <c r="I99" s="29"/>
      <c r="J99" s="29"/>
      <c r="K99" s="29"/>
      <c r="L99" s="29"/>
    </row>
    <row r="100" spans="1:12" x14ac:dyDescent="0.2">
      <c r="A100" s="11" t="s">
        <v>7</v>
      </c>
      <c r="B100" s="13">
        <f>SUM(B101:B104)</f>
        <v>0</v>
      </c>
      <c r="C100" s="13">
        <f t="shared" ref="C100:L100" si="25">SUM(C101:C104)</f>
        <v>0</v>
      </c>
      <c r="D100" s="13">
        <f t="shared" si="25"/>
        <v>0</v>
      </c>
      <c r="E100" s="13">
        <f t="shared" si="25"/>
        <v>6100</v>
      </c>
      <c r="F100" s="13">
        <f t="shared" si="25"/>
        <v>0</v>
      </c>
      <c r="G100" s="13">
        <f t="shared" si="25"/>
        <v>6100</v>
      </c>
      <c r="H100" s="13">
        <f t="shared" si="25"/>
        <v>0</v>
      </c>
      <c r="I100" s="13">
        <f t="shared" si="25"/>
        <v>0</v>
      </c>
      <c r="J100" s="13">
        <f t="shared" si="25"/>
        <v>6100</v>
      </c>
      <c r="K100" s="13">
        <f t="shared" si="25"/>
        <v>0</v>
      </c>
      <c r="L100" s="13">
        <f t="shared" si="25"/>
        <v>6100</v>
      </c>
    </row>
    <row r="101" spans="1:12" x14ac:dyDescent="0.2">
      <c r="A101" s="14" t="s">
        <v>63</v>
      </c>
      <c r="B101" s="15"/>
      <c r="C101" s="15"/>
      <c r="D101" s="15">
        <f>SUM(B101:C101)</f>
        <v>0</v>
      </c>
      <c r="E101" s="15">
        <v>1000</v>
      </c>
      <c r="F101" s="15">
        <v>0</v>
      </c>
      <c r="G101" s="15">
        <f>SUM(E101:F101)</f>
        <v>1000</v>
      </c>
      <c r="H101" s="15"/>
      <c r="I101" s="15"/>
      <c r="J101" s="15">
        <f>SUM(E101,H101)</f>
        <v>1000</v>
      </c>
      <c r="K101" s="15">
        <f>SUM(F101,I101)</f>
        <v>0</v>
      </c>
      <c r="L101" s="15">
        <f>SUM(J101:K101)</f>
        <v>1000</v>
      </c>
    </row>
    <row r="102" spans="1:12" x14ac:dyDescent="0.2">
      <c r="A102" s="18" t="s">
        <v>65</v>
      </c>
      <c r="B102" s="19"/>
      <c r="C102" s="15"/>
      <c r="D102" s="15"/>
      <c r="E102" s="15">
        <v>1100</v>
      </c>
      <c r="F102" s="15">
        <v>0</v>
      </c>
      <c r="G102" s="15">
        <f t="shared" ref="G102:G103" si="26">SUM(E102:F102)</f>
        <v>1100</v>
      </c>
      <c r="H102" s="15"/>
      <c r="I102" s="15"/>
      <c r="J102" s="15">
        <f>SUM(E102,H102)</f>
        <v>1100</v>
      </c>
      <c r="K102" s="15">
        <f>SUM(F102,I102)</f>
        <v>0</v>
      </c>
      <c r="L102" s="15">
        <f>SUM(J102:K102)</f>
        <v>1100</v>
      </c>
    </row>
    <row r="103" spans="1:12" x14ac:dyDescent="0.2">
      <c r="A103" s="18" t="s">
        <v>68</v>
      </c>
      <c r="B103" s="19"/>
      <c r="C103" s="15"/>
      <c r="D103" s="15"/>
      <c r="E103" s="15">
        <v>2900</v>
      </c>
      <c r="F103" s="15">
        <v>0</v>
      </c>
      <c r="G103" s="15">
        <f t="shared" si="26"/>
        <v>2900</v>
      </c>
      <c r="H103" s="15"/>
      <c r="I103" s="15"/>
      <c r="J103" s="15">
        <f t="shared" ref="J103:J104" si="27">SUM(E103,H103)</f>
        <v>2900</v>
      </c>
      <c r="K103" s="15">
        <f t="shared" ref="K103:K104" si="28">SUM(F103,I103)</f>
        <v>0</v>
      </c>
      <c r="L103" s="15">
        <f t="shared" ref="L103:L104" si="29">SUM(J103:K103)</f>
        <v>2900</v>
      </c>
    </row>
    <row r="104" spans="1:12" x14ac:dyDescent="0.2">
      <c r="A104" s="18" t="s">
        <v>69</v>
      </c>
      <c r="B104" s="19"/>
      <c r="C104" s="15"/>
      <c r="D104" s="15"/>
      <c r="E104" s="15">
        <v>1100</v>
      </c>
      <c r="F104" s="15">
        <v>0</v>
      </c>
      <c r="G104" s="15">
        <f>SUM(E104:F104)</f>
        <v>1100</v>
      </c>
      <c r="H104" s="15"/>
      <c r="I104" s="15"/>
      <c r="J104" s="15">
        <f t="shared" si="27"/>
        <v>1100</v>
      </c>
      <c r="K104" s="15">
        <f t="shared" si="28"/>
        <v>0</v>
      </c>
      <c r="L104" s="15">
        <f t="shared" si="29"/>
        <v>1100</v>
      </c>
    </row>
    <row r="105" spans="1:12" x14ac:dyDescent="0.2">
      <c r="A105" s="18"/>
      <c r="B105" s="19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1:12" x14ac:dyDescent="0.2">
      <c r="A106" s="11" t="s">
        <v>67</v>
      </c>
      <c r="B106" s="30">
        <f t="shared" ref="B106:L106" si="30">SUM(B107:B107)</f>
        <v>0</v>
      </c>
      <c r="C106" s="30">
        <f t="shared" si="30"/>
        <v>0</v>
      </c>
      <c r="D106" s="30">
        <f t="shared" si="30"/>
        <v>0</v>
      </c>
      <c r="E106" s="30">
        <f t="shared" si="30"/>
        <v>2600</v>
      </c>
      <c r="F106" s="30">
        <f t="shared" si="30"/>
        <v>0</v>
      </c>
      <c r="G106" s="30">
        <f>SUM(G107:G107)</f>
        <v>2600</v>
      </c>
      <c r="H106" s="30">
        <f t="shared" si="30"/>
        <v>0</v>
      </c>
      <c r="I106" s="30">
        <f t="shared" si="30"/>
        <v>0</v>
      </c>
      <c r="J106" s="30">
        <f t="shared" si="30"/>
        <v>2600</v>
      </c>
      <c r="K106" s="30">
        <f t="shared" si="30"/>
        <v>0</v>
      </c>
      <c r="L106" s="30">
        <f t="shared" si="30"/>
        <v>2600</v>
      </c>
    </row>
    <row r="107" spans="1:12" x14ac:dyDescent="0.2">
      <c r="A107" s="18" t="s">
        <v>66</v>
      </c>
      <c r="B107" s="19"/>
      <c r="C107" s="15"/>
      <c r="D107" s="15"/>
      <c r="E107" s="15">
        <v>2600</v>
      </c>
      <c r="F107" s="15">
        <v>0</v>
      </c>
      <c r="G107" s="15">
        <f>SUM(E107:F107)</f>
        <v>2600</v>
      </c>
      <c r="H107" s="15"/>
      <c r="I107" s="15"/>
      <c r="J107" s="15">
        <f>SUM(E107,H107)</f>
        <v>2600</v>
      </c>
      <c r="K107" s="15">
        <f>SUM(F107,I107)</f>
        <v>0</v>
      </c>
      <c r="L107" s="15">
        <f>SUM(J107:K107)</f>
        <v>2600</v>
      </c>
    </row>
    <row r="108" spans="1:12" x14ac:dyDescent="0.2">
      <c r="A108" s="18"/>
      <c r="B108" s="19"/>
      <c r="C108" s="29"/>
      <c r="D108" s="28"/>
      <c r="E108" s="28"/>
      <c r="F108" s="29"/>
      <c r="G108" s="29"/>
      <c r="H108" s="29"/>
      <c r="I108" s="29"/>
      <c r="J108" s="29"/>
      <c r="K108" s="29"/>
      <c r="L108" s="29"/>
    </row>
    <row r="109" spans="1:12" x14ac:dyDescent="0.2">
      <c r="A109" s="18"/>
      <c r="B109" s="19"/>
      <c r="C109" s="29"/>
      <c r="D109" s="28"/>
      <c r="E109" s="28"/>
      <c r="F109" s="29"/>
      <c r="G109" s="29"/>
      <c r="H109" s="29"/>
      <c r="I109" s="29"/>
      <c r="J109" s="29"/>
      <c r="K109" s="29"/>
      <c r="L109" s="29"/>
    </row>
    <row r="110" spans="1:12" ht="25.5" x14ac:dyDescent="0.2">
      <c r="A110" s="20" t="s">
        <v>62</v>
      </c>
      <c r="B110" s="21">
        <f>SUM(B100,B106)</f>
        <v>0</v>
      </c>
      <c r="C110" s="21">
        <f t="shared" ref="C110:L110" si="31">SUM(C100,C106)</f>
        <v>0</v>
      </c>
      <c r="D110" s="21">
        <f t="shared" si="31"/>
        <v>0</v>
      </c>
      <c r="E110" s="21">
        <f t="shared" si="31"/>
        <v>8700</v>
      </c>
      <c r="F110" s="21">
        <f t="shared" si="31"/>
        <v>0</v>
      </c>
      <c r="G110" s="21">
        <f t="shared" si="31"/>
        <v>8700</v>
      </c>
      <c r="H110" s="21">
        <f t="shared" si="31"/>
        <v>0</v>
      </c>
      <c r="I110" s="21">
        <f t="shared" si="31"/>
        <v>0</v>
      </c>
      <c r="J110" s="21">
        <f t="shared" si="31"/>
        <v>8700</v>
      </c>
      <c r="K110" s="21">
        <f t="shared" si="31"/>
        <v>0</v>
      </c>
      <c r="L110" s="21">
        <f t="shared" si="31"/>
        <v>8700</v>
      </c>
    </row>
    <row r="111" spans="1:12" x14ac:dyDescent="0.2">
      <c r="A111" s="3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1:12" x14ac:dyDescent="0.2">
      <c r="A112" s="11" t="s">
        <v>72</v>
      </c>
      <c r="B112" s="15"/>
      <c r="C112" s="29"/>
      <c r="D112" s="28"/>
      <c r="E112" s="28"/>
      <c r="F112" s="29"/>
      <c r="G112" s="29"/>
      <c r="H112" s="29"/>
      <c r="I112" s="29"/>
      <c r="J112" s="29"/>
      <c r="K112" s="29"/>
      <c r="L112" s="29"/>
    </row>
    <row r="113" spans="1:12" x14ac:dyDescent="0.2">
      <c r="A113" s="12"/>
      <c r="B113" s="15"/>
      <c r="C113" s="29"/>
      <c r="D113" s="28"/>
      <c r="E113" s="28"/>
      <c r="F113" s="29"/>
      <c r="G113" s="29"/>
      <c r="H113" s="29"/>
      <c r="I113" s="29"/>
      <c r="J113" s="29"/>
      <c r="K113" s="29"/>
      <c r="L113" s="29"/>
    </row>
    <row r="114" spans="1:12" x14ac:dyDescent="0.2">
      <c r="A114" s="11" t="s">
        <v>75</v>
      </c>
      <c r="B114" s="13">
        <f t="shared" ref="B114:L114" si="32">SUM(B115:B115)</f>
        <v>0</v>
      </c>
      <c r="C114" s="13">
        <f t="shared" si="32"/>
        <v>0</v>
      </c>
      <c r="D114" s="13">
        <f t="shared" si="32"/>
        <v>0</v>
      </c>
      <c r="E114" s="13">
        <f>SUM(E115:E115)</f>
        <v>2933</v>
      </c>
      <c r="F114" s="13">
        <f t="shared" si="32"/>
        <v>0</v>
      </c>
      <c r="G114" s="13">
        <f t="shared" si="32"/>
        <v>2933</v>
      </c>
      <c r="H114" s="13">
        <f t="shared" si="32"/>
        <v>0</v>
      </c>
      <c r="I114" s="13">
        <f t="shared" si="32"/>
        <v>0</v>
      </c>
      <c r="J114" s="13">
        <f t="shared" si="32"/>
        <v>2933</v>
      </c>
      <c r="K114" s="13">
        <f t="shared" si="32"/>
        <v>0</v>
      </c>
      <c r="L114" s="13">
        <f t="shared" si="32"/>
        <v>2933</v>
      </c>
    </row>
    <row r="115" spans="1:12" x14ac:dyDescent="0.2">
      <c r="A115" s="14" t="s">
        <v>74</v>
      </c>
      <c r="B115" s="15"/>
      <c r="C115" s="15"/>
      <c r="D115" s="15">
        <f>SUM(B115:C115)</f>
        <v>0</v>
      </c>
      <c r="E115" s="15">
        <v>2933</v>
      </c>
      <c r="F115" s="15">
        <v>0</v>
      </c>
      <c r="G115" s="15">
        <f>SUM(E115:F115)</f>
        <v>2933</v>
      </c>
      <c r="H115" s="15"/>
      <c r="I115" s="15"/>
      <c r="J115" s="15">
        <f>SUM(E115,H115)</f>
        <v>2933</v>
      </c>
      <c r="K115" s="15">
        <f>SUM(F115,I115)</f>
        <v>0</v>
      </c>
      <c r="L115" s="15">
        <f>SUM(J115:K115)</f>
        <v>2933</v>
      </c>
    </row>
    <row r="116" spans="1:12" x14ac:dyDescent="0.2">
      <c r="A116" s="18"/>
      <c r="B116" s="19"/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25.5" x14ac:dyDescent="0.2">
      <c r="A117" s="20" t="s">
        <v>73</v>
      </c>
      <c r="B117" s="21">
        <f>SUM(B114)</f>
        <v>0</v>
      </c>
      <c r="C117" s="21">
        <f t="shared" ref="C117:L117" si="33">SUM(C114)</f>
        <v>0</v>
      </c>
      <c r="D117" s="21">
        <f t="shared" si="33"/>
        <v>0</v>
      </c>
      <c r="E117" s="21">
        <f t="shared" si="33"/>
        <v>2933</v>
      </c>
      <c r="F117" s="21">
        <f t="shared" si="33"/>
        <v>0</v>
      </c>
      <c r="G117" s="21">
        <f t="shared" si="33"/>
        <v>2933</v>
      </c>
      <c r="H117" s="21">
        <f t="shared" si="33"/>
        <v>0</v>
      </c>
      <c r="I117" s="21">
        <f t="shared" si="33"/>
        <v>0</v>
      </c>
      <c r="J117" s="21">
        <f t="shared" si="33"/>
        <v>2933</v>
      </c>
      <c r="K117" s="21">
        <f t="shared" si="33"/>
        <v>0</v>
      </c>
      <c r="L117" s="21">
        <f t="shared" si="33"/>
        <v>2933</v>
      </c>
    </row>
    <row r="119" spans="1:12" x14ac:dyDescent="0.2">
      <c r="A119" s="11" t="s">
        <v>76</v>
      </c>
      <c r="B119" s="15"/>
      <c r="C119" s="29"/>
      <c r="D119" s="28"/>
      <c r="E119" s="28"/>
      <c r="F119" s="29"/>
      <c r="G119" s="29"/>
      <c r="H119" s="29"/>
      <c r="I119" s="29"/>
      <c r="J119" s="29"/>
      <c r="K119" s="29"/>
      <c r="L119" s="29"/>
    </row>
    <row r="120" spans="1:12" x14ac:dyDescent="0.2">
      <c r="A120" s="12"/>
      <c r="B120" s="15"/>
      <c r="C120" s="29"/>
      <c r="D120" s="28"/>
      <c r="E120" s="28"/>
      <c r="F120" s="29"/>
      <c r="G120" s="29"/>
      <c r="H120" s="29"/>
      <c r="I120" s="29"/>
      <c r="J120" s="29"/>
      <c r="K120" s="29"/>
      <c r="L120" s="29"/>
    </row>
    <row r="121" spans="1:12" x14ac:dyDescent="0.2">
      <c r="A121" s="11" t="s">
        <v>75</v>
      </c>
      <c r="B121" s="13">
        <f>SUM(B122:B124)</f>
        <v>0</v>
      </c>
      <c r="C121" s="13">
        <f t="shared" ref="C121:L121" si="34">SUM(C122:C124)</f>
        <v>0</v>
      </c>
      <c r="D121" s="13">
        <f t="shared" si="34"/>
        <v>0</v>
      </c>
      <c r="E121" s="13">
        <f t="shared" si="34"/>
        <v>230</v>
      </c>
      <c r="F121" s="13">
        <f t="shared" si="34"/>
        <v>0</v>
      </c>
      <c r="G121" s="13">
        <f t="shared" si="34"/>
        <v>230</v>
      </c>
      <c r="H121" s="13">
        <f t="shared" si="34"/>
        <v>330</v>
      </c>
      <c r="I121" s="13">
        <f t="shared" si="34"/>
        <v>0</v>
      </c>
      <c r="J121" s="13">
        <f t="shared" si="34"/>
        <v>560</v>
      </c>
      <c r="K121" s="13">
        <f t="shared" si="34"/>
        <v>0</v>
      </c>
      <c r="L121" s="13">
        <f t="shared" si="34"/>
        <v>560</v>
      </c>
    </row>
    <row r="122" spans="1:12" x14ac:dyDescent="0.2">
      <c r="A122" s="14" t="s">
        <v>80</v>
      </c>
      <c r="B122" s="15"/>
      <c r="C122" s="15"/>
      <c r="D122" s="15">
        <f>SUM(B122:C122)</f>
        <v>0</v>
      </c>
      <c r="E122" s="15">
        <v>30</v>
      </c>
      <c r="F122" s="15">
        <v>0</v>
      </c>
      <c r="G122" s="15">
        <f>SUM(E122:F122)</f>
        <v>30</v>
      </c>
      <c r="H122" s="15"/>
      <c r="I122" s="15"/>
      <c r="J122" s="15">
        <f>SUM(E122,H122)</f>
        <v>30</v>
      </c>
      <c r="K122" s="15">
        <f>SUM(F122,I122)</f>
        <v>0</v>
      </c>
      <c r="L122" s="15">
        <f>SUM(J122:K122)</f>
        <v>30</v>
      </c>
    </row>
    <row r="123" spans="1:12" x14ac:dyDescent="0.2">
      <c r="A123" s="18" t="s">
        <v>81</v>
      </c>
      <c r="B123" s="19"/>
      <c r="C123" s="15"/>
      <c r="D123" s="15"/>
      <c r="E123" s="15">
        <v>200</v>
      </c>
      <c r="F123" s="15"/>
      <c r="G123" s="15">
        <f>SUM(E123:F123)</f>
        <v>200</v>
      </c>
      <c r="H123" s="15"/>
      <c r="I123" s="15"/>
      <c r="J123" s="15">
        <f>SUM(E123,H123)</f>
        <v>200</v>
      </c>
      <c r="K123" s="15">
        <f t="shared" ref="K123:K124" si="35">SUM(F123,I123)</f>
        <v>0</v>
      </c>
      <c r="L123" s="15">
        <f t="shared" ref="L123:L124" si="36">SUM(J123:K123)</f>
        <v>200</v>
      </c>
    </row>
    <row r="124" spans="1:12" x14ac:dyDescent="0.2">
      <c r="A124" s="18" t="s">
        <v>89</v>
      </c>
      <c r="B124" s="19"/>
      <c r="C124" s="15"/>
      <c r="D124" s="15"/>
      <c r="E124" s="15"/>
      <c r="F124" s="15"/>
      <c r="G124" s="15"/>
      <c r="H124" s="15">
        <v>330</v>
      </c>
      <c r="I124" s="15"/>
      <c r="J124" s="15">
        <f>SUM(E124,H124)</f>
        <v>330</v>
      </c>
      <c r="K124" s="15">
        <f t="shared" si="35"/>
        <v>0</v>
      </c>
      <c r="L124" s="15">
        <f t="shared" si="36"/>
        <v>330</v>
      </c>
    </row>
    <row r="125" spans="1:12" x14ac:dyDescent="0.2">
      <c r="A125" s="18"/>
      <c r="B125" s="19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1:12" ht="38.25" x14ac:dyDescent="0.2">
      <c r="A126" s="20" t="s">
        <v>77</v>
      </c>
      <c r="B126" s="21">
        <f t="shared" ref="B126:L126" si="37">SUM(B121)</f>
        <v>0</v>
      </c>
      <c r="C126" s="21">
        <f t="shared" si="37"/>
        <v>0</v>
      </c>
      <c r="D126" s="21">
        <f t="shared" si="37"/>
        <v>0</v>
      </c>
      <c r="E126" s="21">
        <f t="shared" si="37"/>
        <v>230</v>
      </c>
      <c r="F126" s="21">
        <f t="shared" si="37"/>
        <v>0</v>
      </c>
      <c r="G126" s="21">
        <f t="shared" si="37"/>
        <v>230</v>
      </c>
      <c r="H126" s="21">
        <f t="shared" si="37"/>
        <v>330</v>
      </c>
      <c r="I126" s="21">
        <f t="shared" si="37"/>
        <v>0</v>
      </c>
      <c r="J126" s="21">
        <f t="shared" si="37"/>
        <v>560</v>
      </c>
      <c r="K126" s="21">
        <f t="shared" si="37"/>
        <v>0</v>
      </c>
      <c r="L126" s="21">
        <f t="shared" si="37"/>
        <v>560</v>
      </c>
    </row>
    <row r="128" spans="1:12" x14ac:dyDescent="0.2">
      <c r="A128" s="11" t="s">
        <v>78</v>
      </c>
      <c r="B128" s="15"/>
      <c r="C128" s="29"/>
      <c r="D128" s="28"/>
      <c r="E128" s="28"/>
      <c r="F128" s="29"/>
      <c r="G128" s="29"/>
      <c r="H128" s="29"/>
      <c r="I128" s="29"/>
      <c r="J128" s="29"/>
      <c r="K128" s="29"/>
      <c r="L128" s="29"/>
    </row>
    <row r="129" spans="1:12" x14ac:dyDescent="0.2">
      <c r="A129" s="12"/>
      <c r="B129" s="15"/>
      <c r="C129" s="29"/>
      <c r="D129" s="28"/>
      <c r="E129" s="28"/>
      <c r="F129" s="29"/>
      <c r="G129" s="29"/>
      <c r="H129" s="29"/>
      <c r="I129" s="29"/>
      <c r="J129" s="29"/>
      <c r="K129" s="29"/>
      <c r="L129" s="29"/>
    </row>
    <row r="130" spans="1:12" x14ac:dyDescent="0.2">
      <c r="A130" s="11" t="s">
        <v>7</v>
      </c>
      <c r="B130" s="13">
        <f t="shared" ref="B130:L130" si="38">SUM(B131:B131)</f>
        <v>0</v>
      </c>
      <c r="C130" s="13">
        <f t="shared" si="38"/>
        <v>0</v>
      </c>
      <c r="D130" s="13">
        <f t="shared" si="38"/>
        <v>0</v>
      </c>
      <c r="E130" s="13">
        <f t="shared" si="38"/>
        <v>647</v>
      </c>
      <c r="F130" s="13">
        <f t="shared" si="38"/>
        <v>0</v>
      </c>
      <c r="G130" s="13">
        <f t="shared" si="38"/>
        <v>647</v>
      </c>
      <c r="H130" s="13">
        <f t="shared" si="38"/>
        <v>216</v>
      </c>
      <c r="I130" s="13">
        <f t="shared" si="38"/>
        <v>0</v>
      </c>
      <c r="J130" s="13">
        <f t="shared" si="38"/>
        <v>863</v>
      </c>
      <c r="K130" s="13">
        <f t="shared" si="38"/>
        <v>0</v>
      </c>
      <c r="L130" s="13">
        <f t="shared" si="38"/>
        <v>863</v>
      </c>
    </row>
    <row r="131" spans="1:12" x14ac:dyDescent="0.2">
      <c r="A131" s="14" t="s">
        <v>88</v>
      </c>
      <c r="B131" s="15"/>
      <c r="C131" s="15"/>
      <c r="D131" s="15">
        <f>SUM(B131:C131)</f>
        <v>0</v>
      </c>
      <c r="E131" s="15">
        <v>647</v>
      </c>
      <c r="F131" s="15">
        <v>0</v>
      </c>
      <c r="G131" s="15">
        <f>SUM(E131:F131)</f>
        <v>647</v>
      </c>
      <c r="H131" s="15">
        <v>216</v>
      </c>
      <c r="I131" s="15"/>
      <c r="J131" s="15">
        <f>SUM(E131,H131)</f>
        <v>863</v>
      </c>
      <c r="K131" s="15">
        <f>SUM(F131,I131)</f>
        <v>0</v>
      </c>
      <c r="L131" s="15">
        <f>SUM(J131:K131)</f>
        <v>863</v>
      </c>
    </row>
    <row r="132" spans="1:12" x14ac:dyDescent="0.2">
      <c r="A132" s="18"/>
      <c r="B132" s="19"/>
      <c r="C132" s="15"/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25.5" x14ac:dyDescent="0.2">
      <c r="A133" s="20" t="s">
        <v>79</v>
      </c>
      <c r="B133" s="21">
        <f>SUM(B130)</f>
        <v>0</v>
      </c>
      <c r="C133" s="21">
        <f t="shared" ref="C133:L133" si="39">SUM(C130)</f>
        <v>0</v>
      </c>
      <c r="D133" s="21">
        <f t="shared" si="39"/>
        <v>0</v>
      </c>
      <c r="E133" s="21">
        <f t="shared" si="39"/>
        <v>647</v>
      </c>
      <c r="F133" s="21">
        <f t="shared" si="39"/>
        <v>0</v>
      </c>
      <c r="G133" s="21">
        <f t="shared" si="39"/>
        <v>647</v>
      </c>
      <c r="H133" s="21">
        <f t="shared" si="39"/>
        <v>216</v>
      </c>
      <c r="I133" s="21">
        <f t="shared" si="39"/>
        <v>0</v>
      </c>
      <c r="J133" s="21">
        <f t="shared" si="39"/>
        <v>863</v>
      </c>
      <c r="K133" s="21">
        <f t="shared" si="39"/>
        <v>0</v>
      </c>
      <c r="L133" s="21">
        <f t="shared" si="39"/>
        <v>863</v>
      </c>
    </row>
    <row r="135" spans="1:12" x14ac:dyDescent="0.2">
      <c r="A135" s="11" t="s">
        <v>90</v>
      </c>
      <c r="B135" s="15"/>
      <c r="C135" s="29"/>
      <c r="D135" s="28"/>
      <c r="E135" s="28"/>
      <c r="F135" s="29"/>
      <c r="G135" s="29"/>
      <c r="H135" s="29"/>
      <c r="I135" s="29"/>
      <c r="J135" s="29"/>
      <c r="K135" s="29"/>
      <c r="L135" s="29"/>
    </row>
    <row r="136" spans="1:12" x14ac:dyDescent="0.2">
      <c r="A136" s="12"/>
      <c r="B136" s="15"/>
      <c r="C136" s="29"/>
      <c r="D136" s="28"/>
      <c r="E136" s="28"/>
      <c r="F136" s="29"/>
      <c r="G136" s="29"/>
      <c r="H136" s="29"/>
      <c r="I136" s="29"/>
      <c r="J136" s="29"/>
      <c r="K136" s="29"/>
      <c r="L136" s="29"/>
    </row>
    <row r="137" spans="1:12" x14ac:dyDescent="0.2">
      <c r="A137" s="11" t="s">
        <v>75</v>
      </c>
      <c r="B137" s="13">
        <f t="shared" ref="B137:L137" si="40">SUM(B138:B138)</f>
        <v>0</v>
      </c>
      <c r="C137" s="13">
        <f t="shared" si="40"/>
        <v>0</v>
      </c>
      <c r="D137" s="13">
        <f t="shared" si="40"/>
        <v>0</v>
      </c>
      <c r="E137" s="13">
        <f t="shared" si="40"/>
        <v>0</v>
      </c>
      <c r="F137" s="13">
        <f t="shared" si="40"/>
        <v>0</v>
      </c>
      <c r="G137" s="13">
        <f t="shared" si="40"/>
        <v>0</v>
      </c>
      <c r="H137" s="13">
        <f t="shared" si="40"/>
        <v>10</v>
      </c>
      <c r="I137" s="13">
        <f t="shared" si="40"/>
        <v>0</v>
      </c>
      <c r="J137" s="13">
        <f t="shared" si="40"/>
        <v>10</v>
      </c>
      <c r="K137" s="13">
        <f t="shared" si="40"/>
        <v>0</v>
      </c>
      <c r="L137" s="13">
        <f t="shared" si="40"/>
        <v>10</v>
      </c>
    </row>
    <row r="138" spans="1:12" x14ac:dyDescent="0.2">
      <c r="A138" s="14" t="s">
        <v>91</v>
      </c>
      <c r="B138" s="15"/>
      <c r="C138" s="15"/>
      <c r="D138" s="15">
        <f>SUM(B138:C138)</f>
        <v>0</v>
      </c>
      <c r="E138" s="15"/>
      <c r="F138" s="15">
        <v>0</v>
      </c>
      <c r="G138" s="15">
        <f>SUM(E138:F138)</f>
        <v>0</v>
      </c>
      <c r="H138" s="15">
        <v>10</v>
      </c>
      <c r="I138" s="15"/>
      <c r="J138" s="15">
        <f>SUM(E138,H138)</f>
        <v>10</v>
      </c>
      <c r="K138" s="15">
        <f>SUM(F138,I138)</f>
        <v>0</v>
      </c>
      <c r="L138" s="15">
        <f>SUM(J138:K138)</f>
        <v>10</v>
      </c>
    </row>
    <row r="139" spans="1:12" x14ac:dyDescent="0.2">
      <c r="A139" s="18"/>
      <c r="B139" s="19"/>
      <c r="C139" s="15"/>
      <c r="D139" s="15"/>
      <c r="E139" s="15"/>
      <c r="F139" s="15"/>
      <c r="G139" s="15"/>
      <c r="H139" s="15"/>
      <c r="I139" s="15"/>
      <c r="J139" s="15"/>
      <c r="K139" s="15"/>
      <c r="L139" s="15"/>
    </row>
    <row r="140" spans="1:12" ht="25.5" x14ac:dyDescent="0.2">
      <c r="A140" s="20" t="s">
        <v>92</v>
      </c>
      <c r="B140" s="21">
        <f>SUM(B137)</f>
        <v>0</v>
      </c>
      <c r="C140" s="21">
        <f t="shared" ref="C140:L140" si="41">SUM(C137)</f>
        <v>0</v>
      </c>
      <c r="D140" s="21">
        <f t="shared" si="41"/>
        <v>0</v>
      </c>
      <c r="E140" s="21">
        <f t="shared" si="41"/>
        <v>0</v>
      </c>
      <c r="F140" s="21">
        <f t="shared" si="41"/>
        <v>0</v>
      </c>
      <c r="G140" s="21">
        <f t="shared" si="41"/>
        <v>0</v>
      </c>
      <c r="H140" s="21">
        <f t="shared" si="41"/>
        <v>10</v>
      </c>
      <c r="I140" s="21">
        <f t="shared" si="41"/>
        <v>0</v>
      </c>
      <c r="J140" s="21">
        <f t="shared" si="41"/>
        <v>10</v>
      </c>
      <c r="K140" s="21">
        <f t="shared" si="41"/>
        <v>0</v>
      </c>
      <c r="L140" s="21">
        <f t="shared" si="41"/>
        <v>10</v>
      </c>
    </row>
    <row r="142" spans="1:12" x14ac:dyDescent="0.2">
      <c r="A142" s="11" t="s">
        <v>93</v>
      </c>
      <c r="B142" s="15"/>
      <c r="C142" s="29"/>
      <c r="D142" s="28"/>
      <c r="E142" s="28"/>
      <c r="F142" s="29"/>
      <c r="G142" s="29"/>
      <c r="H142" s="29"/>
      <c r="I142" s="29"/>
      <c r="J142" s="29"/>
      <c r="K142" s="29"/>
      <c r="L142" s="29"/>
    </row>
    <row r="143" spans="1:12" x14ac:dyDescent="0.2">
      <c r="A143" s="12"/>
      <c r="B143" s="15"/>
      <c r="C143" s="29"/>
      <c r="D143" s="28"/>
      <c r="E143" s="28"/>
      <c r="F143" s="29"/>
      <c r="G143" s="29"/>
      <c r="H143" s="29"/>
      <c r="I143" s="29"/>
      <c r="J143" s="29"/>
      <c r="K143" s="29"/>
      <c r="L143" s="29"/>
    </row>
    <row r="144" spans="1:12" x14ac:dyDescent="0.2">
      <c r="A144" s="11" t="s">
        <v>6</v>
      </c>
      <c r="B144" s="13">
        <f t="shared" ref="B144:L144" si="42">SUM(B145:B145)</f>
        <v>0</v>
      </c>
      <c r="C144" s="13">
        <f t="shared" si="42"/>
        <v>0</v>
      </c>
      <c r="D144" s="13">
        <f t="shared" si="42"/>
        <v>0</v>
      </c>
      <c r="E144" s="13">
        <f t="shared" si="42"/>
        <v>0</v>
      </c>
      <c r="F144" s="13">
        <f t="shared" si="42"/>
        <v>0</v>
      </c>
      <c r="G144" s="13">
        <f t="shared" si="42"/>
        <v>0</v>
      </c>
      <c r="H144" s="13">
        <f t="shared" si="42"/>
        <v>293</v>
      </c>
      <c r="I144" s="13">
        <f t="shared" si="42"/>
        <v>0</v>
      </c>
      <c r="J144" s="13">
        <f t="shared" si="42"/>
        <v>293</v>
      </c>
      <c r="K144" s="13">
        <f t="shared" si="42"/>
        <v>0</v>
      </c>
      <c r="L144" s="13">
        <f t="shared" si="42"/>
        <v>293</v>
      </c>
    </row>
    <row r="145" spans="1:12" x14ac:dyDescent="0.2">
      <c r="A145" s="14" t="s">
        <v>95</v>
      </c>
      <c r="B145" s="15"/>
      <c r="C145" s="15"/>
      <c r="D145" s="15">
        <f>SUM(B145:C145)</f>
        <v>0</v>
      </c>
      <c r="E145" s="15"/>
      <c r="F145" s="15">
        <v>0</v>
      </c>
      <c r="G145" s="15">
        <f>SUM(E145:F145)</f>
        <v>0</v>
      </c>
      <c r="H145" s="15">
        <v>293</v>
      </c>
      <c r="I145" s="15"/>
      <c r="J145" s="15">
        <f>SUM(E145,H145)</f>
        <v>293</v>
      </c>
      <c r="K145" s="15">
        <f>SUM(F145,I145)</f>
        <v>0</v>
      </c>
      <c r="L145" s="15">
        <f>SUM(J145:K145)</f>
        <v>293</v>
      </c>
    </row>
    <row r="146" spans="1:12" x14ac:dyDescent="0.2">
      <c r="A146" s="18"/>
      <c r="B146" s="19"/>
      <c r="C146" s="15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ht="25.5" x14ac:dyDescent="0.2">
      <c r="A147" s="20" t="s">
        <v>94</v>
      </c>
      <c r="B147" s="21">
        <f>SUM(B144)</f>
        <v>0</v>
      </c>
      <c r="C147" s="21">
        <f t="shared" ref="C147:L147" si="43">SUM(C144)</f>
        <v>0</v>
      </c>
      <c r="D147" s="21">
        <f t="shared" si="43"/>
        <v>0</v>
      </c>
      <c r="E147" s="21">
        <f t="shared" si="43"/>
        <v>0</v>
      </c>
      <c r="F147" s="21">
        <f t="shared" si="43"/>
        <v>0</v>
      </c>
      <c r="G147" s="21">
        <f t="shared" si="43"/>
        <v>0</v>
      </c>
      <c r="H147" s="21">
        <f t="shared" si="43"/>
        <v>293</v>
      </c>
      <c r="I147" s="21">
        <f t="shared" si="43"/>
        <v>0</v>
      </c>
      <c r="J147" s="21">
        <f t="shared" si="43"/>
        <v>293</v>
      </c>
      <c r="K147" s="21">
        <f t="shared" si="43"/>
        <v>0</v>
      </c>
      <c r="L147" s="21">
        <f t="shared" si="43"/>
        <v>293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46" orientation="portrait" r:id="rId1"/>
  <headerFooter alignWithMargins="0">
    <oddFooter>&amp;C&amp;P</oddFooter>
  </headerFooter>
  <rowBreaks count="1" manualBreakCount="1">
    <brk id="11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Csere Angelika</dc:creator>
  <cp:lastModifiedBy>Boráros Barbara</cp:lastModifiedBy>
  <cp:lastPrinted>2019-03-28T13:09:07Z</cp:lastPrinted>
  <dcterms:created xsi:type="dcterms:W3CDTF">2014-01-10T08:24:40Z</dcterms:created>
  <dcterms:modified xsi:type="dcterms:W3CDTF">2019-04-17T09:13:36Z</dcterms:modified>
</cp:coreProperties>
</file>