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13_ncr:1_{6A4DB9A7-CD4C-4C29-9F89-5A5920830FA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Munka1!$A$1:$L$354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2" i="1" l="1"/>
  <c r="H110" i="1"/>
  <c r="L289" i="1" l="1"/>
  <c r="L268" i="1"/>
  <c r="L260" i="1"/>
  <c r="L234" i="1"/>
  <c r="L185" i="1"/>
  <c r="L156" i="1"/>
  <c r="L141" i="1"/>
  <c r="L64" i="1"/>
  <c r="C9" i="1"/>
  <c r="D9" i="1"/>
  <c r="E9" i="1"/>
  <c r="F9" i="1"/>
  <c r="G9" i="1"/>
  <c r="B9" i="1"/>
  <c r="H240" i="1"/>
  <c r="B162" i="1"/>
  <c r="C162" i="1"/>
  <c r="D162" i="1"/>
  <c r="E162" i="1"/>
  <c r="F162" i="1"/>
  <c r="G162" i="1"/>
  <c r="H162" i="1"/>
  <c r="I162" i="1"/>
  <c r="K162" i="1"/>
  <c r="C107" i="1"/>
  <c r="D107" i="1"/>
  <c r="E107" i="1"/>
  <c r="F107" i="1"/>
  <c r="G107" i="1"/>
  <c r="H107" i="1"/>
  <c r="I107" i="1"/>
  <c r="K107" i="1"/>
  <c r="B107" i="1"/>
  <c r="C64" i="1"/>
  <c r="D64" i="1"/>
  <c r="E64" i="1"/>
  <c r="F64" i="1"/>
  <c r="G64" i="1"/>
  <c r="H64" i="1"/>
  <c r="I64" i="1"/>
  <c r="J64" i="1"/>
  <c r="K64" i="1"/>
  <c r="B64" i="1"/>
  <c r="H33" i="1" l="1"/>
  <c r="H32" i="1"/>
  <c r="L73" i="1"/>
  <c r="K73" i="1"/>
  <c r="J73" i="1"/>
  <c r="C260" i="1"/>
  <c r="D260" i="1"/>
  <c r="E260" i="1"/>
  <c r="F260" i="1"/>
  <c r="G260" i="1"/>
  <c r="H260" i="1"/>
  <c r="I260" i="1"/>
  <c r="J260" i="1"/>
  <c r="K260" i="1"/>
  <c r="B260" i="1"/>
  <c r="L263" i="1"/>
  <c r="K263" i="1"/>
  <c r="J263" i="1"/>
  <c r="K183" i="1"/>
  <c r="J183" i="1"/>
  <c r="L183" i="1" s="1"/>
  <c r="H163" i="1" l="1"/>
  <c r="K252" i="1"/>
  <c r="J252" i="1"/>
  <c r="L252" i="1" s="1"/>
  <c r="L232" i="1"/>
  <c r="L231" i="1" s="1"/>
  <c r="K232" i="1"/>
  <c r="K231" i="1" s="1"/>
  <c r="J232" i="1"/>
  <c r="J231" i="1" s="1"/>
  <c r="C231" i="1"/>
  <c r="D231" i="1"/>
  <c r="E231" i="1"/>
  <c r="F231" i="1"/>
  <c r="G231" i="1"/>
  <c r="H231" i="1"/>
  <c r="I231" i="1"/>
  <c r="B231" i="1"/>
  <c r="C133" i="1"/>
  <c r="E133" i="1"/>
  <c r="F133" i="1"/>
  <c r="H133" i="1"/>
  <c r="I133" i="1"/>
  <c r="B133" i="1"/>
  <c r="K135" i="1"/>
  <c r="J135" i="1"/>
  <c r="L135" i="1" s="1"/>
  <c r="B116" i="1"/>
  <c r="C116" i="1"/>
  <c r="E116" i="1"/>
  <c r="F116" i="1"/>
  <c r="I116" i="1"/>
  <c r="H116" i="1"/>
  <c r="K128" i="1"/>
  <c r="J128" i="1"/>
  <c r="K91" i="1"/>
  <c r="J91" i="1"/>
  <c r="K90" i="1"/>
  <c r="J90" i="1"/>
  <c r="H191" i="1"/>
  <c r="K111" i="1"/>
  <c r="J111" i="1"/>
  <c r="K182" i="1"/>
  <c r="J182" i="1"/>
  <c r="K127" i="1"/>
  <c r="J127" i="1"/>
  <c r="L127" i="1" s="1"/>
  <c r="L91" i="1" l="1"/>
  <c r="L182" i="1"/>
  <c r="L90" i="1"/>
  <c r="L128" i="1"/>
  <c r="L111" i="1"/>
  <c r="K126" i="1" l="1"/>
  <c r="J126" i="1"/>
  <c r="L126" i="1" s="1"/>
  <c r="K300" i="1"/>
  <c r="J300" i="1"/>
  <c r="L300" i="1" s="1"/>
  <c r="K292" i="1" l="1"/>
  <c r="J292" i="1"/>
  <c r="L292" i="1" s="1"/>
  <c r="K72" i="1"/>
  <c r="J72" i="1"/>
  <c r="K71" i="1"/>
  <c r="J71" i="1"/>
  <c r="C11" i="1"/>
  <c r="E11" i="1"/>
  <c r="F11" i="1"/>
  <c r="H11" i="1"/>
  <c r="I11" i="1"/>
  <c r="I9" i="1" s="1"/>
  <c r="B11" i="1"/>
  <c r="K55" i="1"/>
  <c r="J55" i="1"/>
  <c r="K144" i="1"/>
  <c r="J144" i="1"/>
  <c r="C141" i="1"/>
  <c r="E141" i="1"/>
  <c r="F141" i="1"/>
  <c r="H141" i="1"/>
  <c r="I141" i="1"/>
  <c r="B141" i="1"/>
  <c r="K89" i="1"/>
  <c r="J89" i="1"/>
  <c r="K243" i="1"/>
  <c r="J243" i="1"/>
  <c r="L243" i="1" s="1"/>
  <c r="B190" i="1"/>
  <c r="C190" i="1"/>
  <c r="D190" i="1"/>
  <c r="E190" i="1"/>
  <c r="F190" i="1"/>
  <c r="G190" i="1"/>
  <c r="I190" i="1"/>
  <c r="H190" i="1"/>
  <c r="K191" i="1"/>
  <c r="K190" i="1" s="1"/>
  <c r="J191" i="1"/>
  <c r="J190" i="1" s="1"/>
  <c r="K47" i="1"/>
  <c r="J47" i="1"/>
  <c r="L71" i="1" l="1"/>
  <c r="L72" i="1"/>
  <c r="L55" i="1"/>
  <c r="L89" i="1"/>
  <c r="L144" i="1"/>
  <c r="L191" i="1"/>
  <c r="L190" i="1" s="1"/>
  <c r="L47" i="1"/>
  <c r="K320" i="1" l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J352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K319" i="1"/>
  <c r="J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19" i="1"/>
  <c r="K312" i="1"/>
  <c r="K314" i="1"/>
  <c r="K315" i="1"/>
  <c r="K316" i="1"/>
  <c r="J312" i="1"/>
  <c r="J314" i="1"/>
  <c r="J315" i="1"/>
  <c r="J316" i="1"/>
  <c r="K311" i="1"/>
  <c r="K310" i="1" s="1"/>
  <c r="J311" i="1"/>
  <c r="G312" i="1"/>
  <c r="G313" i="1"/>
  <c r="G314" i="1"/>
  <c r="G315" i="1"/>
  <c r="G308" i="1" s="1"/>
  <c r="G316" i="1"/>
  <c r="G311" i="1"/>
  <c r="K291" i="1"/>
  <c r="K293" i="1"/>
  <c r="K294" i="1"/>
  <c r="K295" i="1"/>
  <c r="K296" i="1"/>
  <c r="K297" i="1"/>
  <c r="K298" i="1"/>
  <c r="K299" i="1"/>
  <c r="K301" i="1"/>
  <c r="K302" i="1"/>
  <c r="K303" i="1"/>
  <c r="J291" i="1"/>
  <c r="J293" i="1"/>
  <c r="J294" i="1"/>
  <c r="J295" i="1"/>
  <c r="J296" i="1"/>
  <c r="J297" i="1"/>
  <c r="J298" i="1"/>
  <c r="J299" i="1"/>
  <c r="J301" i="1"/>
  <c r="J302" i="1"/>
  <c r="J303" i="1"/>
  <c r="K290" i="1"/>
  <c r="J290" i="1"/>
  <c r="G291" i="1"/>
  <c r="G293" i="1"/>
  <c r="G294" i="1"/>
  <c r="G295" i="1"/>
  <c r="G296" i="1"/>
  <c r="G297" i="1"/>
  <c r="G298" i="1"/>
  <c r="G299" i="1"/>
  <c r="G301" i="1"/>
  <c r="G302" i="1"/>
  <c r="G303" i="1"/>
  <c r="G290" i="1"/>
  <c r="K279" i="1"/>
  <c r="K280" i="1"/>
  <c r="K281" i="1"/>
  <c r="K282" i="1"/>
  <c r="K283" i="1"/>
  <c r="K284" i="1"/>
  <c r="K285" i="1"/>
  <c r="K286" i="1"/>
  <c r="K287" i="1"/>
  <c r="K278" i="1"/>
  <c r="J279" i="1"/>
  <c r="J280" i="1"/>
  <c r="J281" i="1"/>
  <c r="J282" i="1"/>
  <c r="J283" i="1"/>
  <c r="J284" i="1"/>
  <c r="J285" i="1"/>
  <c r="J286" i="1"/>
  <c r="J287" i="1"/>
  <c r="J278" i="1"/>
  <c r="G279" i="1"/>
  <c r="G280" i="1"/>
  <c r="G281" i="1"/>
  <c r="G282" i="1"/>
  <c r="G283" i="1"/>
  <c r="G284" i="1"/>
  <c r="G285" i="1"/>
  <c r="G286" i="1"/>
  <c r="G287" i="1"/>
  <c r="G278" i="1"/>
  <c r="K275" i="1"/>
  <c r="J275" i="1"/>
  <c r="G275" i="1"/>
  <c r="G274" i="1" s="1"/>
  <c r="K270" i="1"/>
  <c r="K268" i="1" s="1"/>
  <c r="K271" i="1"/>
  <c r="K272" i="1"/>
  <c r="J270" i="1"/>
  <c r="J271" i="1"/>
  <c r="J272" i="1"/>
  <c r="K269" i="1"/>
  <c r="J269" i="1"/>
  <c r="G270" i="1"/>
  <c r="G268" i="1" s="1"/>
  <c r="G271" i="1"/>
  <c r="G272" i="1"/>
  <c r="G269" i="1"/>
  <c r="K266" i="1"/>
  <c r="K265" i="1" s="1"/>
  <c r="J266" i="1"/>
  <c r="G266" i="1"/>
  <c r="K262" i="1"/>
  <c r="J262" i="1"/>
  <c r="K261" i="1"/>
  <c r="J261" i="1"/>
  <c r="G262" i="1"/>
  <c r="G261" i="1"/>
  <c r="K242" i="1"/>
  <c r="K244" i="1"/>
  <c r="K245" i="1"/>
  <c r="K246" i="1"/>
  <c r="K247" i="1"/>
  <c r="K248" i="1"/>
  <c r="K249" i="1"/>
  <c r="K250" i="1"/>
  <c r="K251" i="1"/>
  <c r="K253" i="1"/>
  <c r="K254" i="1"/>
  <c r="K255" i="1"/>
  <c r="K256" i="1"/>
  <c r="K257" i="1"/>
  <c r="K258" i="1"/>
  <c r="J242" i="1"/>
  <c r="J244" i="1"/>
  <c r="J245" i="1"/>
  <c r="J246" i="1"/>
  <c r="J247" i="1"/>
  <c r="J248" i="1"/>
  <c r="J249" i="1"/>
  <c r="J250" i="1"/>
  <c r="J251" i="1"/>
  <c r="J253" i="1"/>
  <c r="J254" i="1"/>
  <c r="J255" i="1"/>
  <c r="J256" i="1"/>
  <c r="J257" i="1"/>
  <c r="J258" i="1"/>
  <c r="K241" i="1"/>
  <c r="J241" i="1"/>
  <c r="G242" i="1"/>
  <c r="G244" i="1"/>
  <c r="G245" i="1"/>
  <c r="G246" i="1"/>
  <c r="G247" i="1"/>
  <c r="G248" i="1"/>
  <c r="G249" i="1"/>
  <c r="G250" i="1"/>
  <c r="G251" i="1"/>
  <c r="G253" i="1"/>
  <c r="G254" i="1"/>
  <c r="G255" i="1"/>
  <c r="G256" i="1"/>
  <c r="G257" i="1"/>
  <c r="G258" i="1"/>
  <c r="G241" i="1"/>
  <c r="K236" i="1"/>
  <c r="K237" i="1"/>
  <c r="K238" i="1"/>
  <c r="J236" i="1"/>
  <c r="J237" i="1"/>
  <c r="J238" i="1"/>
  <c r="K235" i="1"/>
  <c r="K234" i="1" s="1"/>
  <c r="J235" i="1"/>
  <c r="G236" i="1"/>
  <c r="G237" i="1"/>
  <c r="G238" i="1"/>
  <c r="G235" i="1"/>
  <c r="G234" i="1" s="1"/>
  <c r="K229" i="1"/>
  <c r="K228" i="1"/>
  <c r="J229" i="1"/>
  <c r="J228" i="1"/>
  <c r="G229" i="1"/>
  <c r="G228" i="1"/>
  <c r="K225" i="1"/>
  <c r="K224" i="1" s="1"/>
  <c r="J225" i="1"/>
  <c r="J224" i="1" s="1"/>
  <c r="G225" i="1"/>
  <c r="K222" i="1"/>
  <c r="J222" i="1"/>
  <c r="G222" i="1"/>
  <c r="G221" i="1" s="1"/>
  <c r="K219" i="1"/>
  <c r="J219" i="1"/>
  <c r="K218" i="1"/>
  <c r="J218" i="1"/>
  <c r="G219" i="1"/>
  <c r="G218" i="1"/>
  <c r="K209" i="1"/>
  <c r="K210" i="1"/>
  <c r="K211" i="1"/>
  <c r="K212" i="1"/>
  <c r="K213" i="1"/>
  <c r="K214" i="1"/>
  <c r="K215" i="1"/>
  <c r="J209" i="1"/>
  <c r="J210" i="1"/>
  <c r="J211" i="1"/>
  <c r="J212" i="1"/>
  <c r="J213" i="1"/>
  <c r="J214" i="1"/>
  <c r="J215" i="1"/>
  <c r="K208" i="1"/>
  <c r="J208" i="1"/>
  <c r="G209" i="1"/>
  <c r="G210" i="1"/>
  <c r="G211" i="1"/>
  <c r="G212" i="1"/>
  <c r="G213" i="1"/>
  <c r="G214" i="1"/>
  <c r="G215" i="1"/>
  <c r="G208" i="1"/>
  <c r="K200" i="1"/>
  <c r="J200" i="1"/>
  <c r="J199" i="1" s="1"/>
  <c r="G200" i="1"/>
  <c r="K197" i="1"/>
  <c r="J197" i="1"/>
  <c r="G197" i="1"/>
  <c r="G196" i="1" s="1"/>
  <c r="K194" i="1"/>
  <c r="K193" i="1" s="1"/>
  <c r="J194" i="1"/>
  <c r="G194" i="1"/>
  <c r="G193" i="1" s="1"/>
  <c r="G187" i="1"/>
  <c r="G185" i="1" s="1"/>
  <c r="G188" i="1"/>
  <c r="G186" i="1"/>
  <c r="K187" i="1"/>
  <c r="K188" i="1"/>
  <c r="J187" i="1"/>
  <c r="J188" i="1"/>
  <c r="K186" i="1"/>
  <c r="J186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K163" i="1"/>
  <c r="J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63" i="1"/>
  <c r="K158" i="1"/>
  <c r="K159" i="1"/>
  <c r="K160" i="1"/>
  <c r="J158" i="1"/>
  <c r="J159" i="1"/>
  <c r="J160" i="1"/>
  <c r="K157" i="1"/>
  <c r="J157" i="1"/>
  <c r="G158" i="1"/>
  <c r="G159" i="1"/>
  <c r="G160" i="1"/>
  <c r="G157" i="1"/>
  <c r="G148" i="1"/>
  <c r="G149" i="1"/>
  <c r="G150" i="1"/>
  <c r="G151" i="1"/>
  <c r="G152" i="1"/>
  <c r="G153" i="1"/>
  <c r="G154" i="1"/>
  <c r="G147" i="1"/>
  <c r="G143" i="1"/>
  <c r="G142" i="1"/>
  <c r="G141" i="1" s="1"/>
  <c r="G139" i="1"/>
  <c r="G137" i="1" s="1"/>
  <c r="G138" i="1"/>
  <c r="G134" i="1"/>
  <c r="G133" i="1" s="1"/>
  <c r="G131" i="1"/>
  <c r="G118" i="1"/>
  <c r="G119" i="1"/>
  <c r="G120" i="1"/>
  <c r="G121" i="1"/>
  <c r="G122" i="1"/>
  <c r="G123" i="1"/>
  <c r="G124" i="1"/>
  <c r="G125" i="1"/>
  <c r="G117" i="1"/>
  <c r="G114" i="1"/>
  <c r="K148" i="1"/>
  <c r="K149" i="1"/>
  <c r="K150" i="1"/>
  <c r="K151" i="1"/>
  <c r="K152" i="1"/>
  <c r="K153" i="1"/>
  <c r="K154" i="1"/>
  <c r="J148" i="1"/>
  <c r="J149" i="1"/>
  <c r="J150" i="1"/>
  <c r="J151" i="1"/>
  <c r="J152" i="1"/>
  <c r="J153" i="1"/>
  <c r="J154" i="1"/>
  <c r="K147" i="1"/>
  <c r="J147" i="1"/>
  <c r="K143" i="1"/>
  <c r="J143" i="1"/>
  <c r="K142" i="1"/>
  <c r="K141" i="1" s="1"/>
  <c r="J142" i="1"/>
  <c r="K139" i="1"/>
  <c r="J139" i="1"/>
  <c r="K138" i="1"/>
  <c r="J138" i="1"/>
  <c r="K134" i="1"/>
  <c r="K133" i="1" s="1"/>
  <c r="J134" i="1"/>
  <c r="J133" i="1" s="1"/>
  <c r="K131" i="1"/>
  <c r="J131" i="1"/>
  <c r="L131" i="1" s="1"/>
  <c r="K118" i="1"/>
  <c r="K119" i="1"/>
  <c r="K120" i="1"/>
  <c r="K121" i="1"/>
  <c r="K122" i="1"/>
  <c r="K123" i="1"/>
  <c r="K124" i="1"/>
  <c r="K125" i="1"/>
  <c r="J118" i="1"/>
  <c r="J119" i="1"/>
  <c r="J120" i="1"/>
  <c r="J121" i="1"/>
  <c r="J122" i="1"/>
  <c r="J123" i="1"/>
  <c r="J124" i="1"/>
  <c r="J125" i="1"/>
  <c r="K117" i="1"/>
  <c r="J117" i="1"/>
  <c r="K114" i="1"/>
  <c r="J114" i="1"/>
  <c r="K109" i="1"/>
  <c r="K110" i="1"/>
  <c r="J109" i="1"/>
  <c r="J107" i="1" s="1"/>
  <c r="J110" i="1"/>
  <c r="K108" i="1"/>
  <c r="J108" i="1"/>
  <c r="K105" i="1"/>
  <c r="J105" i="1"/>
  <c r="G109" i="1"/>
  <c r="G110" i="1"/>
  <c r="G108" i="1"/>
  <c r="G105" i="1"/>
  <c r="G104" i="1" s="1"/>
  <c r="G82" i="1"/>
  <c r="G83" i="1"/>
  <c r="G84" i="1"/>
  <c r="G85" i="1"/>
  <c r="G86" i="1"/>
  <c r="G87" i="1"/>
  <c r="G88" i="1"/>
  <c r="G94" i="1"/>
  <c r="G95" i="1"/>
  <c r="G96" i="1"/>
  <c r="G97" i="1"/>
  <c r="G98" i="1"/>
  <c r="G99" i="1"/>
  <c r="G81" i="1"/>
  <c r="G77" i="1"/>
  <c r="G76" i="1"/>
  <c r="G66" i="1"/>
  <c r="G67" i="1"/>
  <c r="G68" i="1"/>
  <c r="G69" i="1"/>
  <c r="G70" i="1"/>
  <c r="G65" i="1"/>
  <c r="G62" i="1"/>
  <c r="G59" i="1"/>
  <c r="G58" i="1"/>
  <c r="K82" i="1"/>
  <c r="K83" i="1"/>
  <c r="K84" i="1"/>
  <c r="K85" i="1"/>
  <c r="K86" i="1"/>
  <c r="K87" i="1"/>
  <c r="K88" i="1"/>
  <c r="K94" i="1"/>
  <c r="K95" i="1"/>
  <c r="K96" i="1"/>
  <c r="K97" i="1"/>
  <c r="K98" i="1"/>
  <c r="K99" i="1"/>
  <c r="J82" i="1"/>
  <c r="J83" i="1"/>
  <c r="J84" i="1"/>
  <c r="J85" i="1"/>
  <c r="J86" i="1"/>
  <c r="J87" i="1"/>
  <c r="J88" i="1"/>
  <c r="J94" i="1"/>
  <c r="J95" i="1"/>
  <c r="J96" i="1"/>
  <c r="J97" i="1"/>
  <c r="J98" i="1"/>
  <c r="J99" i="1"/>
  <c r="K81" i="1"/>
  <c r="J81" i="1"/>
  <c r="K77" i="1"/>
  <c r="J77" i="1"/>
  <c r="K76" i="1"/>
  <c r="J76" i="1"/>
  <c r="K66" i="1"/>
  <c r="K67" i="1"/>
  <c r="K68" i="1"/>
  <c r="K69" i="1"/>
  <c r="K70" i="1"/>
  <c r="J66" i="1"/>
  <c r="J67" i="1"/>
  <c r="J68" i="1"/>
  <c r="J69" i="1"/>
  <c r="J70" i="1"/>
  <c r="K65" i="1"/>
  <c r="J65" i="1"/>
  <c r="K62" i="1"/>
  <c r="J62" i="1"/>
  <c r="K59" i="1"/>
  <c r="K58" i="1"/>
  <c r="J59" i="1"/>
  <c r="J57" i="1" s="1"/>
  <c r="J5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K49" i="1"/>
  <c r="K50" i="1"/>
  <c r="K51" i="1"/>
  <c r="K52" i="1"/>
  <c r="K53" i="1"/>
  <c r="K54" i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8" i="1"/>
  <c r="J49" i="1"/>
  <c r="J50" i="1"/>
  <c r="J51" i="1"/>
  <c r="J52" i="1"/>
  <c r="J53" i="1"/>
  <c r="J54" i="1"/>
  <c r="J12" i="1"/>
  <c r="E318" i="1"/>
  <c r="F318" i="1"/>
  <c r="G318" i="1"/>
  <c r="H318" i="1"/>
  <c r="I318" i="1"/>
  <c r="E310" i="1"/>
  <c r="E308" i="1" s="1"/>
  <c r="F310" i="1"/>
  <c r="F308" i="1" s="1"/>
  <c r="G310" i="1"/>
  <c r="H310" i="1"/>
  <c r="H308" i="1" s="1"/>
  <c r="I310" i="1"/>
  <c r="I308" i="1" s="1"/>
  <c r="J310" i="1"/>
  <c r="J308" i="1" s="1"/>
  <c r="E289" i="1"/>
  <c r="F289" i="1"/>
  <c r="H289" i="1"/>
  <c r="I289" i="1"/>
  <c r="E277" i="1"/>
  <c r="F277" i="1"/>
  <c r="H277" i="1"/>
  <c r="I277" i="1"/>
  <c r="E274" i="1"/>
  <c r="F274" i="1"/>
  <c r="H274" i="1"/>
  <c r="I274" i="1"/>
  <c r="J274" i="1"/>
  <c r="K274" i="1"/>
  <c r="E268" i="1"/>
  <c r="F268" i="1"/>
  <c r="H268" i="1"/>
  <c r="I268" i="1"/>
  <c r="E265" i="1"/>
  <c r="F265" i="1"/>
  <c r="G265" i="1"/>
  <c r="H265" i="1"/>
  <c r="I265" i="1"/>
  <c r="J265" i="1"/>
  <c r="E240" i="1"/>
  <c r="F240" i="1"/>
  <c r="I240" i="1"/>
  <c r="E234" i="1"/>
  <c r="F234" i="1"/>
  <c r="H234" i="1"/>
  <c r="I234" i="1"/>
  <c r="E227" i="1"/>
  <c r="F227" i="1"/>
  <c r="G227" i="1"/>
  <c r="H227" i="1"/>
  <c r="I227" i="1"/>
  <c r="K227" i="1"/>
  <c r="E224" i="1"/>
  <c r="F224" i="1"/>
  <c r="G224" i="1"/>
  <c r="H224" i="1"/>
  <c r="I224" i="1"/>
  <c r="E221" i="1"/>
  <c r="F221" i="1"/>
  <c r="H221" i="1"/>
  <c r="I221" i="1"/>
  <c r="J221" i="1"/>
  <c r="E217" i="1"/>
  <c r="F217" i="1"/>
  <c r="G217" i="1"/>
  <c r="H217" i="1"/>
  <c r="I217" i="1"/>
  <c r="E207" i="1"/>
  <c r="F207" i="1"/>
  <c r="H207" i="1"/>
  <c r="I207" i="1"/>
  <c r="E199" i="1"/>
  <c r="F199" i="1"/>
  <c r="G199" i="1"/>
  <c r="H199" i="1"/>
  <c r="I199" i="1"/>
  <c r="E196" i="1"/>
  <c r="F196" i="1"/>
  <c r="H196" i="1"/>
  <c r="I196" i="1"/>
  <c r="J196" i="1"/>
  <c r="E193" i="1"/>
  <c r="F193" i="1"/>
  <c r="H193" i="1"/>
  <c r="I193" i="1"/>
  <c r="J193" i="1"/>
  <c r="E185" i="1"/>
  <c r="F185" i="1"/>
  <c r="H185" i="1"/>
  <c r="I185" i="1"/>
  <c r="E156" i="1"/>
  <c r="F156" i="1"/>
  <c r="H156" i="1"/>
  <c r="I156" i="1"/>
  <c r="E146" i="1"/>
  <c r="F146" i="1"/>
  <c r="H146" i="1"/>
  <c r="I146" i="1"/>
  <c r="E137" i="1"/>
  <c r="F137" i="1"/>
  <c r="H137" i="1"/>
  <c r="I137" i="1"/>
  <c r="E130" i="1"/>
  <c r="F130" i="1"/>
  <c r="G130" i="1"/>
  <c r="H130" i="1"/>
  <c r="E79" i="1"/>
  <c r="F79" i="1"/>
  <c r="H79" i="1"/>
  <c r="H9" i="1" s="1"/>
  <c r="I79" i="1"/>
  <c r="E75" i="1"/>
  <c r="F75" i="1"/>
  <c r="H75" i="1"/>
  <c r="I75" i="1"/>
  <c r="E61" i="1"/>
  <c r="F61" i="1"/>
  <c r="G61" i="1"/>
  <c r="H61" i="1"/>
  <c r="I61" i="1"/>
  <c r="E113" i="1"/>
  <c r="F113" i="1"/>
  <c r="G113" i="1"/>
  <c r="H113" i="1"/>
  <c r="I113" i="1"/>
  <c r="E104" i="1"/>
  <c r="F104" i="1"/>
  <c r="H104" i="1"/>
  <c r="I104" i="1"/>
  <c r="C57" i="1"/>
  <c r="E57" i="1"/>
  <c r="F57" i="1"/>
  <c r="G57" i="1"/>
  <c r="H57" i="1"/>
  <c r="I57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12" i="1"/>
  <c r="J162" i="1" l="1"/>
  <c r="K57" i="1"/>
  <c r="J156" i="1"/>
  <c r="G116" i="1"/>
  <c r="G156" i="1"/>
  <c r="J116" i="1"/>
  <c r="K116" i="1"/>
  <c r="J268" i="1"/>
  <c r="J11" i="1"/>
  <c r="K11" i="1"/>
  <c r="K9" i="1" s="1"/>
  <c r="G11" i="1"/>
  <c r="J207" i="1"/>
  <c r="J234" i="1"/>
  <c r="G277" i="1"/>
  <c r="G75" i="1"/>
  <c r="J141" i="1"/>
  <c r="K240" i="1"/>
  <c r="J277" i="1"/>
  <c r="G289" i="1"/>
  <c r="J240" i="1"/>
  <c r="K217" i="1"/>
  <c r="K207" i="1"/>
  <c r="G240" i="1"/>
  <c r="G207" i="1"/>
  <c r="G146" i="1"/>
  <c r="J79" i="1"/>
  <c r="K146" i="1"/>
  <c r="K308" i="1"/>
  <c r="G79" i="1"/>
  <c r="E354" i="1"/>
  <c r="F354" i="1"/>
  <c r="H354" i="1"/>
  <c r="L27" i="1"/>
  <c r="G354" i="1" l="1"/>
  <c r="L322" i="1"/>
  <c r="C289" i="1"/>
  <c r="B289" i="1"/>
  <c r="C227" i="1"/>
  <c r="B227" i="1"/>
  <c r="J227" i="1"/>
  <c r="L229" i="1" l="1"/>
  <c r="L290" i="1"/>
  <c r="L297" i="1"/>
  <c r="L52" i="1"/>
  <c r="L51" i="1"/>
  <c r="L53" i="1"/>
  <c r="L295" i="1" l="1"/>
  <c r="C277" i="1"/>
  <c r="B277" i="1"/>
  <c r="C268" i="1"/>
  <c r="C240" i="1"/>
  <c r="C234" i="1"/>
  <c r="C221" i="1"/>
  <c r="D221" i="1"/>
  <c r="B221" i="1"/>
  <c r="C185" i="1"/>
  <c r="B185" i="1"/>
  <c r="C156" i="1"/>
  <c r="C146" i="1"/>
  <c r="C79" i="1"/>
  <c r="C75" i="1"/>
  <c r="C61" i="1"/>
  <c r="K196" i="1"/>
  <c r="D196" i="1"/>
  <c r="C196" i="1"/>
  <c r="B196" i="1"/>
  <c r="C217" i="1"/>
  <c r="B217" i="1"/>
  <c r="B57" i="1"/>
  <c r="L219" i="1" l="1"/>
  <c r="J217" i="1"/>
  <c r="L54" i="1"/>
  <c r="L70" i="1"/>
  <c r="L197" i="1"/>
  <c r="L196" i="1" s="1"/>
  <c r="L59" i="1"/>
  <c r="K221" i="1"/>
  <c r="J185" i="1"/>
  <c r="L303" i="1" l="1"/>
  <c r="L188" i="1"/>
  <c r="L302" i="1"/>
  <c r="K289" i="1"/>
  <c r="K199" i="1"/>
  <c r="J146" i="1"/>
  <c r="K130" i="1"/>
  <c r="J130" i="1"/>
  <c r="K113" i="1"/>
  <c r="K104" i="1"/>
  <c r="J104" i="1"/>
  <c r="K61" i="1"/>
  <c r="J61" i="1"/>
  <c r="I130" i="1"/>
  <c r="I354" i="1"/>
  <c r="J318" i="1" l="1"/>
  <c r="J289" i="1"/>
  <c r="L143" i="1"/>
  <c r="J75" i="1"/>
  <c r="L12" i="1"/>
  <c r="K185" i="1"/>
  <c r="K277" i="1"/>
  <c r="K79" i="1"/>
  <c r="K156" i="1"/>
  <c r="K75" i="1"/>
  <c r="L270" i="1"/>
  <c r="L278" i="1"/>
  <c r="L345" i="1"/>
  <c r="L343" i="1"/>
  <c r="L341" i="1"/>
  <c r="L65" i="1"/>
  <c r="L77" i="1"/>
  <c r="L88" i="1"/>
  <c r="L139" i="1"/>
  <c r="J137" i="1"/>
  <c r="J9" i="1" s="1"/>
  <c r="L262" i="1"/>
  <c r="L352" i="1"/>
  <c r="L332" i="1"/>
  <c r="L301" i="1"/>
  <c r="L298" i="1"/>
  <c r="L294" i="1"/>
  <c r="L76" i="1"/>
  <c r="L81" i="1"/>
  <c r="L138" i="1"/>
  <c r="L330" i="1"/>
  <c r="L328" i="1"/>
  <c r="L326" i="1"/>
  <c r="L324" i="1"/>
  <c r="L186" i="1"/>
  <c r="L336" i="1"/>
  <c r="L320" i="1"/>
  <c r="L237" i="1"/>
  <c r="L255" i="1"/>
  <c r="L236" i="1"/>
  <c r="L283" i="1"/>
  <c r="L251" i="1"/>
  <c r="L271" i="1"/>
  <c r="L279" i="1"/>
  <c r="L286" i="1"/>
  <c r="L284" i="1"/>
  <c r="L282" i="1"/>
  <c r="L280" i="1"/>
  <c r="L348" i="1"/>
  <c r="L346" i="1"/>
  <c r="L344" i="1"/>
  <c r="L342" i="1"/>
  <c r="L340" i="1"/>
  <c r="L134" i="1"/>
  <c r="L133" i="1" s="1"/>
  <c r="L147" i="1"/>
  <c r="L157" i="1"/>
  <c r="L163" i="1"/>
  <c r="L250" i="1"/>
  <c r="L337" i="1"/>
  <c r="L256" i="1"/>
  <c r="L248" i="1"/>
  <c r="L246" i="1"/>
  <c r="L351" i="1"/>
  <c r="L58" i="1"/>
  <c r="L57" i="1" s="1"/>
  <c r="L241" i="1"/>
  <c r="L249" i="1"/>
  <c r="L245" i="1"/>
  <c r="L314" i="1"/>
  <c r="L222" i="1"/>
  <c r="L221" i="1" s="1"/>
  <c r="L46" i="1"/>
  <c r="L38" i="1"/>
  <c r="L34" i="1"/>
  <c r="L30" i="1"/>
  <c r="L28" i="1"/>
  <c r="L25" i="1"/>
  <c r="L23" i="1"/>
  <c r="L21" i="1"/>
  <c r="L19" i="1"/>
  <c r="L17" i="1"/>
  <c r="L15" i="1"/>
  <c r="L13" i="1"/>
  <c r="L62" i="1"/>
  <c r="L61" i="1" s="1"/>
  <c r="L69" i="1"/>
  <c r="L67" i="1"/>
  <c r="L86" i="1"/>
  <c r="L84" i="1"/>
  <c r="L94" i="1"/>
  <c r="L98" i="1"/>
  <c r="L96" i="1"/>
  <c r="L105" i="1"/>
  <c r="L104" i="1" s="1"/>
  <c r="L114" i="1"/>
  <c r="L113" i="1" s="1"/>
  <c r="L125" i="1"/>
  <c r="L142" i="1"/>
  <c r="L171" i="1"/>
  <c r="L208" i="1"/>
  <c r="L218" i="1"/>
  <c r="L217" i="1" s="1"/>
  <c r="L228" i="1"/>
  <c r="L227" i="1" s="1"/>
  <c r="L291" i="1"/>
  <c r="L296" i="1"/>
  <c r="L315" i="1"/>
  <c r="L319" i="1"/>
  <c r="L333" i="1"/>
  <c r="L331" i="1"/>
  <c r="L327" i="1"/>
  <c r="L39" i="1"/>
  <c r="L35" i="1"/>
  <c r="L31" i="1"/>
  <c r="L26" i="1"/>
  <c r="L22" i="1"/>
  <c r="L18" i="1"/>
  <c r="L14" i="1"/>
  <c r="L97" i="1"/>
  <c r="L48" i="1"/>
  <c r="L43" i="1"/>
  <c r="L33" i="1"/>
  <c r="L29" i="1"/>
  <c r="L24" i="1"/>
  <c r="L20" i="1"/>
  <c r="L16" i="1"/>
  <c r="L68" i="1"/>
  <c r="L85" i="1"/>
  <c r="L99" i="1"/>
  <c r="L95" i="1"/>
  <c r="L172" i="1"/>
  <c r="L209" i="1"/>
  <c r="L215" i="1"/>
  <c r="L207" i="1" s="1"/>
  <c r="L213" i="1"/>
  <c r="L212" i="1"/>
  <c r="L210" i="1"/>
  <c r="L42" i="1"/>
  <c r="L82" i="1"/>
  <c r="L123" i="1"/>
  <c r="L121" i="1"/>
  <c r="L119" i="1"/>
  <c r="L148" i="1"/>
  <c r="L160" i="1"/>
  <c r="L158" i="1"/>
  <c r="L181" i="1"/>
  <c r="L179" i="1"/>
  <c r="L175" i="1"/>
  <c r="L109" i="1"/>
  <c r="L107" i="1" s="1"/>
  <c r="L124" i="1"/>
  <c r="L116" i="1" s="1"/>
  <c r="L178" i="1"/>
  <c r="L151" i="1"/>
  <c r="L152" i="1"/>
  <c r="L146" i="1" s="1"/>
  <c r="L176" i="1"/>
  <c r="L169" i="1"/>
  <c r="L167" i="1"/>
  <c r="L165" i="1"/>
  <c r="L149" i="1"/>
  <c r="L170" i="1"/>
  <c r="L166" i="1"/>
  <c r="L66" i="1"/>
  <c r="L177" i="1"/>
  <c r="L261" i="1"/>
  <c r="L272" i="1"/>
  <c r="L285" i="1"/>
  <c r="L299" i="1"/>
  <c r="L316" i="1"/>
  <c r="L347" i="1"/>
  <c r="L338" i="1"/>
  <c r="L329" i="1"/>
  <c r="L321" i="1"/>
  <c r="J113" i="1"/>
  <c r="L49" i="1"/>
  <c r="L44" i="1"/>
  <c r="L40" i="1"/>
  <c r="L36" i="1"/>
  <c r="L11" i="1" s="1"/>
  <c r="L32" i="1"/>
  <c r="L110" i="1"/>
  <c r="L120" i="1"/>
  <c r="L118" i="1"/>
  <c r="L150" i="1"/>
  <c r="L180" i="1"/>
  <c r="L173" i="1"/>
  <c r="L164" i="1"/>
  <c r="L194" i="1"/>
  <c r="L193" i="1" s="1"/>
  <c r="L214" i="1"/>
  <c r="L211" i="1"/>
  <c r="L225" i="1"/>
  <c r="L224" i="1" s="1"/>
  <c r="L238" i="1"/>
  <c r="L258" i="1"/>
  <c r="L253" i="1"/>
  <c r="L242" i="1"/>
  <c r="L269" i="1"/>
  <c r="L281" i="1"/>
  <c r="L293" i="1"/>
  <c r="L312" i="1"/>
  <c r="L350" i="1"/>
  <c r="L339" i="1"/>
  <c r="L334" i="1"/>
  <c r="L325" i="1"/>
  <c r="L323" i="1"/>
  <c r="K137" i="1"/>
  <c r="L122" i="1"/>
  <c r="L154" i="1"/>
  <c r="L159" i="1"/>
  <c r="L168" i="1"/>
  <c r="L257" i="1"/>
  <c r="L247" i="1"/>
  <c r="L266" i="1"/>
  <c r="L265" i="1" s="1"/>
  <c r="L50" i="1"/>
  <c r="L45" i="1"/>
  <c r="L41" i="1"/>
  <c r="L37" i="1"/>
  <c r="L87" i="1"/>
  <c r="L108" i="1"/>
  <c r="L117" i="1"/>
  <c r="L130" i="1"/>
  <c r="L153" i="1"/>
  <c r="L174" i="1"/>
  <c r="L187" i="1"/>
  <c r="L200" i="1"/>
  <c r="L199" i="1" s="1"/>
  <c r="L235" i="1"/>
  <c r="L254" i="1"/>
  <c r="L240" i="1" s="1"/>
  <c r="L275" i="1"/>
  <c r="L274" i="1" s="1"/>
  <c r="L287" i="1"/>
  <c r="L311" i="1"/>
  <c r="L349" i="1"/>
  <c r="L335" i="1"/>
  <c r="K318" i="1"/>
  <c r="L244" i="1"/>
  <c r="L83" i="1"/>
  <c r="B310" i="1"/>
  <c r="B308" i="1" s="1"/>
  <c r="D291" i="1"/>
  <c r="L277" i="1" l="1"/>
  <c r="L162" i="1"/>
  <c r="L79" i="1"/>
  <c r="L9" i="1" s="1"/>
  <c r="J354" i="1"/>
  <c r="K354" i="1"/>
  <c r="L75" i="1"/>
  <c r="L137" i="1"/>
  <c r="L310" i="1"/>
  <c r="L308" i="1" s="1"/>
  <c r="L318" i="1"/>
  <c r="B75" i="1"/>
  <c r="L354" i="1" l="1"/>
  <c r="D66" i="1"/>
  <c r="D67" i="1"/>
  <c r="D65" i="1"/>
  <c r="D26" i="1" l="1"/>
  <c r="D42" i="1" l="1"/>
  <c r="D46" i="1" l="1"/>
  <c r="D19" i="1" l="1"/>
  <c r="D280" i="1" l="1"/>
  <c r="D279" i="1" l="1"/>
  <c r="D16" i="1" l="1"/>
  <c r="D15" i="1"/>
  <c r="D31" i="1" l="1"/>
  <c r="B318" i="1" l="1"/>
  <c r="D29" i="1"/>
  <c r="D24" i="1" l="1"/>
  <c r="D43" i="1"/>
  <c r="D40" i="1"/>
  <c r="D39" i="1"/>
  <c r="D48" i="1"/>
  <c r="D20" i="1"/>
  <c r="D23" i="1"/>
  <c r="D119" i="1" l="1"/>
  <c r="D278" i="1"/>
  <c r="D281" i="1"/>
  <c r="D88" i="1"/>
  <c r="D97" i="1" l="1"/>
  <c r="D96" i="1" l="1"/>
  <c r="D87" i="1" l="1"/>
  <c r="D286" i="1" l="1"/>
  <c r="D171" i="1" l="1"/>
  <c r="D95" i="1" l="1"/>
  <c r="D312" i="1" l="1"/>
  <c r="D350" i="1" l="1"/>
  <c r="D349" i="1"/>
  <c r="D348" i="1"/>
  <c r="D336" i="1"/>
  <c r="D344" i="1"/>
  <c r="D345" i="1"/>
  <c r="D332" i="1"/>
  <c r="D329" i="1"/>
  <c r="D330" i="1"/>
  <c r="D320" i="1"/>
  <c r="D298" i="1" l="1"/>
  <c r="D68" i="1" l="1"/>
  <c r="B207" i="1"/>
  <c r="D209" i="1"/>
  <c r="D208" i="1"/>
  <c r="D301" i="1" l="1"/>
  <c r="D299" i="1" l="1"/>
  <c r="D194" i="1" l="1"/>
  <c r="D193" i="1" s="1"/>
  <c r="C193" i="1"/>
  <c r="B193" i="1"/>
  <c r="D187" i="1" l="1"/>
  <c r="C199" i="1" l="1"/>
  <c r="B199" i="1"/>
  <c r="D200" i="1"/>
  <c r="D199" i="1" s="1"/>
  <c r="D186" i="1"/>
  <c r="D185" i="1" s="1"/>
  <c r="B268" i="1" l="1"/>
  <c r="D272" i="1"/>
  <c r="D262" i="1"/>
  <c r="D179" i="1"/>
  <c r="D178" i="1"/>
  <c r="D69" i="1" l="1"/>
  <c r="D181" i="1" l="1"/>
  <c r="D180" i="1" l="1"/>
  <c r="D177" i="1"/>
  <c r="B156" i="1"/>
  <c r="D160" i="1" l="1"/>
  <c r="D77" i="1" l="1"/>
  <c r="D213" i="1" l="1"/>
  <c r="B240" i="1" l="1"/>
  <c r="B224" i="1"/>
  <c r="B146" i="1"/>
  <c r="B137" i="1"/>
  <c r="B79" i="1"/>
  <c r="D283" i="1"/>
  <c r="D285" i="1"/>
  <c r="D271" i="1"/>
  <c r="D257" i="1"/>
  <c r="D256" i="1"/>
  <c r="D250" i="1"/>
  <c r="D247" i="1"/>
  <c r="B234" i="1"/>
  <c r="C137" i="1"/>
  <c r="C104" i="1"/>
  <c r="D237" i="1" l="1"/>
  <c r="D238" i="1"/>
  <c r="D236" i="1"/>
  <c r="D212" i="1"/>
  <c r="D49" i="1"/>
  <c r="D50" i="1"/>
  <c r="D176" i="1" l="1"/>
  <c r="D76" i="1" l="1"/>
  <c r="D75" i="1" s="1"/>
  <c r="D175" i="1"/>
  <c r="D174" i="1"/>
  <c r="D154" i="1"/>
  <c r="D153" i="1"/>
  <c r="D110" i="1"/>
  <c r="C113" i="1"/>
  <c r="B113" i="1"/>
  <c r="D114" i="1"/>
  <c r="D113" i="1" s="1"/>
  <c r="D139" i="1"/>
  <c r="D123" i="1"/>
  <c r="D122" i="1"/>
  <c r="D98" i="1" l="1"/>
  <c r="B104" i="1"/>
  <c r="D86" i="1"/>
  <c r="D85" i="1" l="1"/>
  <c r="D84" i="1"/>
  <c r="D134" i="1"/>
  <c r="D133" i="1" s="1"/>
  <c r="D270" i="1" l="1"/>
  <c r="D45" i="1" l="1"/>
  <c r="D284" i="1"/>
  <c r="D282" i="1"/>
  <c r="D258" i="1"/>
  <c r="D255" i="1"/>
  <c r="D254" i="1"/>
  <c r="D253" i="1"/>
  <c r="D251" i="1"/>
  <c r="D241" i="1"/>
  <c r="D261" i="1"/>
  <c r="D225" i="1"/>
  <c r="D166" i="1"/>
  <c r="D117" i="1" l="1"/>
  <c r="D83" i="1"/>
  <c r="D41" i="1" l="1"/>
  <c r="C224" i="1" l="1"/>
  <c r="D173" i="1" l="1"/>
  <c r="D165" i="1" l="1"/>
  <c r="D164" i="1"/>
  <c r="C310" i="1" l="1"/>
  <c r="D315" i="1"/>
  <c r="D12" i="1" l="1"/>
  <c r="D13" i="1"/>
  <c r="D14" i="1"/>
  <c r="D17" i="1"/>
  <c r="D18" i="1"/>
  <c r="D21" i="1"/>
  <c r="D22" i="1"/>
  <c r="D25" i="1"/>
  <c r="D28" i="1"/>
  <c r="D30" i="1"/>
  <c r="D32" i="1"/>
  <c r="D33" i="1"/>
  <c r="D34" i="1"/>
  <c r="D35" i="1"/>
  <c r="D36" i="1"/>
  <c r="D37" i="1"/>
  <c r="D38" i="1"/>
  <c r="D44" i="1"/>
  <c r="D11" i="1" l="1"/>
  <c r="B61" i="1"/>
  <c r="D293" i="1" l="1"/>
  <c r="B265" i="1" l="1"/>
  <c r="D228" i="1"/>
  <c r="D227" i="1" s="1"/>
  <c r="D235" i="1"/>
  <c r="D234" i="1" s="1"/>
  <c r="D351" i="1"/>
  <c r="D321" i="1"/>
  <c r="D275" i="1"/>
  <c r="D274" i="1" s="1"/>
  <c r="C274" i="1"/>
  <c r="B274" i="1"/>
  <c r="D269" i="1"/>
  <c r="D268" i="1" s="1"/>
  <c r="C265" i="1"/>
  <c r="D266" i="1"/>
  <c r="D316" i="1"/>
  <c r="D311" i="1"/>
  <c r="C308" i="1"/>
  <c r="C130" i="1"/>
  <c r="B130" i="1"/>
  <c r="D131" i="1"/>
  <c r="D130" i="1" s="1"/>
  <c r="D167" i="1"/>
  <c r="C207" i="1"/>
  <c r="D163" i="1"/>
  <c r="D287" i="1"/>
  <c r="D277" i="1" s="1"/>
  <c r="D157" i="1"/>
  <c r="D142" i="1"/>
  <c r="D141" i="1" s="1"/>
  <c r="D58" i="1"/>
  <c r="D57" i="1" s="1"/>
  <c r="D138" i="1"/>
  <c r="D137" i="1" s="1"/>
  <c r="D108" i="1"/>
  <c r="D172" i="1"/>
  <c r="D246" i="1"/>
  <c r="D248" i="1"/>
  <c r="D224" i="1"/>
  <c r="D218" i="1"/>
  <c r="D217" i="1" s="1"/>
  <c r="D210" i="1"/>
  <c r="D211" i="1"/>
  <c r="D214" i="1"/>
  <c r="D150" i="1"/>
  <c r="D124" i="1"/>
  <c r="D121" i="1"/>
  <c r="D125" i="1"/>
  <c r="D170" i="1"/>
  <c r="D169" i="1"/>
  <c r="D109" i="1"/>
  <c r="D120" i="1"/>
  <c r="D82" i="1"/>
  <c r="D81" i="1"/>
  <c r="D159" i="1"/>
  <c r="D158" i="1"/>
  <c r="D215" i="1"/>
  <c r="D294" i="1"/>
  <c r="D289" i="1" s="1"/>
  <c r="D296" i="1"/>
  <c r="D62" i="1"/>
  <c r="D61" i="1" s="1"/>
  <c r="D94" i="1"/>
  <c r="D99" i="1"/>
  <c r="D105" i="1"/>
  <c r="D104" i="1" s="1"/>
  <c r="D168" i="1"/>
  <c r="D118" i="1"/>
  <c r="D147" i="1"/>
  <c r="D148" i="1"/>
  <c r="D149" i="1"/>
  <c r="D151" i="1"/>
  <c r="D152" i="1"/>
  <c r="D242" i="1"/>
  <c r="D244" i="1"/>
  <c r="D245" i="1"/>
  <c r="D249" i="1"/>
  <c r="D314" i="1"/>
  <c r="D346" i="1"/>
  <c r="C318" i="1"/>
  <c r="D343" i="1"/>
  <c r="D323" i="1"/>
  <c r="D324" i="1"/>
  <c r="D325" i="1"/>
  <c r="D326" i="1"/>
  <c r="D327" i="1"/>
  <c r="D328" i="1"/>
  <c r="D331" i="1"/>
  <c r="D333" i="1"/>
  <c r="D334" i="1"/>
  <c r="D335" i="1"/>
  <c r="D337" i="1"/>
  <c r="D338" i="1"/>
  <c r="D339" i="1"/>
  <c r="D340" i="1"/>
  <c r="D341" i="1"/>
  <c r="D342" i="1"/>
  <c r="D347" i="1"/>
  <c r="D352" i="1"/>
  <c r="D319" i="1"/>
  <c r="D116" i="1" l="1"/>
  <c r="D156" i="1"/>
  <c r="D240" i="1"/>
  <c r="D146" i="1"/>
  <c r="D79" i="1"/>
  <c r="B354" i="1"/>
  <c r="D310" i="1"/>
  <c r="D308" i="1" s="1"/>
  <c r="D265" i="1"/>
  <c r="D318" i="1"/>
  <c r="D207" i="1"/>
  <c r="D354" i="1" l="1"/>
  <c r="C354" i="1"/>
</calcChain>
</file>

<file path=xl/sharedStrings.xml><?xml version="1.0" encoding="utf-8"?>
<sst xmlns="http://schemas.openxmlformats.org/spreadsheetml/2006/main" count="352" uniqueCount="300">
  <si>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</si>
  <si>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</si>
  <si>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</si>
  <si>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</si>
  <si>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</si>
  <si>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</si>
  <si>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</si>
  <si>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</si>
  <si>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</si>
  <si>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</si>
  <si>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</si>
  <si>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</si>
  <si>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</si>
  <si>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</si>
  <si>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</si>
  <si>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</si>
  <si>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</si>
  <si>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</si>
  <si>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</si>
  <si>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</si>
  <si>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</si>
  <si>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</si>
  <si>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</si>
  <si>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</si>
  <si>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</si>
  <si>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</si>
  <si>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</si>
  <si>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</si>
  <si>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</si>
  <si>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</si>
  <si>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</si>
  <si>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</si>
  <si>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</si>
  <si>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</si>
  <si>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</si>
  <si>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</si>
  <si>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</si>
  <si>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</si>
  <si>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</si>
  <si>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</si>
  <si>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</si>
  <si>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</si>
  <si>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</si>
  <si>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</si>
  <si>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>047410 Ár- és belvízvédelemmel összefüggő tevékenységek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</si>
  <si>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</si>
  <si>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</si>
  <si>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</si>
  <si>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</si>
  <si>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</si>
  <si>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Vízrendezési tervek készítése</t>
  </si>
  <si>
    <t>Lengyár telep csapadékvíz elvezetés kiépítésének tervezése</t>
  </si>
  <si>
    <t>Jászai M. u. csapadékvíz kiépítése</t>
  </si>
  <si>
    <t>063080 Vízellátással kapcsolatos közmű építése, fenntartása üzemeltetése</t>
  </si>
  <si>
    <t>Hősök tere jelzőlámpás gyalogátkelő kiépítése</t>
  </si>
  <si>
    <t>Házi átemelő szivattyú telepítés</t>
  </si>
  <si>
    <t>Lenkey utca csatornahálózat kiépítése</t>
  </si>
  <si>
    <t>Közmű tervezések</t>
  </si>
  <si>
    <t>Közvilágítás korszerűsítés folytatása (LED)</t>
  </si>
  <si>
    <t>Térffy Gyula utca-Szamos utca sarok közvilágítás</t>
  </si>
  <si>
    <t>Gesztenye utca közvilágítás bővítés</t>
  </si>
  <si>
    <t>Bozsik József sportpálya udvari tároló építés</t>
  </si>
  <si>
    <t>Alapy Gáspár térre Alapy Gáspár mellszobrának felállítása megvilágítással</t>
  </si>
  <si>
    <t>082044 Könyvtári szolgáltatások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</si>
  <si>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</si>
  <si>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</si>
  <si>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</si>
  <si>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</si>
  <si>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</si>
  <si>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</si>
  <si>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</si>
  <si>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</si>
  <si>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</si>
  <si>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</si>
  <si>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</si>
  <si>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</si>
  <si>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</si>
  <si>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Kajak kenu kikötő létesítése</t>
  </si>
  <si>
    <t>Koppánymonostori sportpálya körüli zöldterület parkosítás, zajvédő fasor, cserjesor telepítés</t>
  </si>
  <si>
    <t>Minivár Bölcsőde udvari tároló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</si>
  <si>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</si>
  <si>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</si>
  <si>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</si>
  <si>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</si>
  <si>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</si>
  <si>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</si>
  <si>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</si>
  <si>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</si>
  <si>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</si>
  <si>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</si>
  <si>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</si>
  <si>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</si>
  <si>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</si>
  <si>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</si>
  <si>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</si>
  <si>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102031 Idősek nappali ellátása</t>
  </si>
  <si>
    <t>Komáromi Szivárvány Óvoda számítógép</t>
  </si>
  <si>
    <t xml:space="preserve">Komáromi Napsugár Óvoda klíma berendezés 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</si>
  <si>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</si>
  <si>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</si>
  <si>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</si>
  <si>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</si>
  <si>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</si>
  <si>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</si>
  <si>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Helyi identitás és kohézió erősítése pályázati támogatásból eszközbeszerzés</t>
  </si>
  <si>
    <t>Humán szolgáltatások fejlesztése építés támogatásból</t>
  </si>
  <si>
    <t>Humán szolgáltatások fejlesztése eszközbeszerzés támogatásból</t>
  </si>
  <si>
    <t>Járásszékhely múzeumok szakmai támogatása önerő</t>
  </si>
  <si>
    <t>8. melléklet</t>
  </si>
  <si>
    <t>Pályázatok és azokhoz kapcsolódó feladatok</t>
  </si>
  <si>
    <t>Komárom Város 2019. évi beruházási kiadásainak előirányzata feladatonként (ÁFÁ-val)</t>
  </si>
  <si>
    <t>Immateriális javak beszerzése</t>
  </si>
  <si>
    <t>Ipari park kitáblázása (irányító totemek)</t>
  </si>
  <si>
    <t>Komáromhoz köthető hírességek fala</t>
  </si>
  <si>
    <t>Mindszenty József bíboros szobor</t>
  </si>
  <si>
    <t>Ektromos kapunyitó rendszer (kétszárnyas nagykapu)</t>
  </si>
  <si>
    <t>MOL városrész közlekedési koncepció (parkolók, útburkolatok megtervezése)</t>
  </si>
  <si>
    <t>Akadálymentesítés gyalogátkelőhelyeknél</t>
  </si>
  <si>
    <t>Horgász köz csapadékvíz elvezető árok folytonosságának biztosítása</t>
  </si>
  <si>
    <t>Színház köz kerítés</t>
  </si>
  <si>
    <t>092120 Köznevelési intézmény 5-8 évfolyamán tanulók nevelésével, oktatásával kapcs műk feladatok</t>
  </si>
  <si>
    <t>Feszty Iskolába pénzbeszedők és fejlesztő pedagógus részére iroda kialakítása</t>
  </si>
  <si>
    <t>Intézményi játszóterek tervezése</t>
  </si>
  <si>
    <t xml:space="preserve">Komáromi Csillag Óvoda udvar és játszótér </t>
  </si>
  <si>
    <t xml:space="preserve">Komáromi Kistáltos Óvoda udvar és játszótér </t>
  </si>
  <si>
    <t xml:space="preserve">Komáromi Napsugár Óvoda udvar és játszótér 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</si>
  <si>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</si>
  <si>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</si>
  <si>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</si>
  <si>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Zsebibaba Bölcsőde udvar és játszótér</t>
  </si>
  <si>
    <t>062010 Településfejlesztés igazgatása</t>
  </si>
  <si>
    <t>Bartók Béla utca kiépítése</t>
  </si>
  <si>
    <t>1. sz főút körforgalom és Puskás T. utca közötti bekötőút építése</t>
  </si>
  <si>
    <t>Idősek Otthonába lift beszerzés</t>
  </si>
  <si>
    <t>Ipari parkba útterv készítés</t>
  </si>
  <si>
    <t>Dózsa György utca részleges járda építési tervek</t>
  </si>
  <si>
    <t>Tuba J. utca szennyvízcsatorna kiépítése</t>
  </si>
  <si>
    <t>Székely Bertalan utca 20. környezetének csapadékvíz elvezetése</t>
  </si>
  <si>
    <t>Rüdiger tó partján kútfúrási terv</t>
  </si>
  <si>
    <t>051020 Nem veszélyes hulladék összetevőinek válogatása, elkülönített begyűjtése, szállítása, átrakása</t>
  </si>
  <si>
    <t>Komposztáló és hulladékudvar tervei</t>
  </si>
  <si>
    <t>Város területén lokális vízelvezető árok  rendszer kiépítése</t>
  </si>
  <si>
    <t>Tuba J. utca vízvezetés építés</t>
  </si>
  <si>
    <t>Madách utca közvilágítás bővítés (Spot park felé)</t>
  </si>
  <si>
    <t>Temető utca 2-4-6 tömbök előtt közvilágítás tervezés</t>
  </si>
  <si>
    <t>Puskás Tivadar út és körforgalom közötti közvilágítás kiépítés</t>
  </si>
  <si>
    <t>LED villogóval ellátott gyalogátkelők kialakítása</t>
  </si>
  <si>
    <t>Villogó jelzőtáblák telepítése (Gyár utca, Szőnyi út, MOL városrész, Koppány vezér út)</t>
  </si>
  <si>
    <t>042220 Erdőgazdálkodás</t>
  </si>
  <si>
    <t>Erdőtelepítés rendezési terv szerint</t>
  </si>
  <si>
    <t>Ping-pong asztal, fatetős kerti kiülő</t>
  </si>
  <si>
    <t>Elektromos töltőállomás kialakítása önerő</t>
  </si>
  <si>
    <t>Buszvárók vásárlása</t>
  </si>
  <si>
    <t>Bozsik József sportpálya új kiszolgáló épület építési terv (talajmechanikai vizsgálattal együtt)</t>
  </si>
  <si>
    <t>Rüdiger tó partján lévő sportparkba női, gyermek fitness eszközök telepítése</t>
  </si>
  <si>
    <t>Bozsik József Iskola mellett sportpálya kútjának házi vízművessé alakítása</t>
  </si>
  <si>
    <t>Komáromi Klapka György Múzeumba 3 db ajtócsere</t>
  </si>
  <si>
    <t>086090 Egyéb szabadidős szolgáltatás</t>
  </si>
  <si>
    <t>Jókai moziba vetítővászon</t>
  </si>
  <si>
    <t>Jókai moziba jegykiadó szoftver</t>
  </si>
  <si>
    <t>Jókai mozi kamerarendszer bővítés (jegypénztár előtere)</t>
  </si>
  <si>
    <t>Jókai mozi 2 db fejgép (LDR CONTO 2000)</t>
  </si>
  <si>
    <t>Komáromi Tóparti Óvoda villamoshálózat felújítása I. ütem</t>
  </si>
  <si>
    <t xml:space="preserve">Komáromi Szivárvány Óvoda fedett kerékpártároló </t>
  </si>
  <si>
    <t xml:space="preserve">Komáromi Szivárvány Óvoda Zsomb kialakítása a pincében,+ szivattyú telepítés </t>
  </si>
  <si>
    <t>Zsebibaba Bölcsőde riasztó rendszerének felújítása, bővítése</t>
  </si>
  <si>
    <t>Minivár Bölcsőde fix árnyékoló II. ütem</t>
  </si>
  <si>
    <t>Sportpark és futókör kialakítása a Rüdiger tó partján</t>
  </si>
  <si>
    <t>Ipari park védőfasor telepítés</t>
  </si>
  <si>
    <t>Szőnyi főút járda melletti faültetés</t>
  </si>
  <si>
    <t>Ácsi út mellett faültetés</t>
  </si>
  <si>
    <t>Városi kamerarendszer fejlesztése</t>
  </si>
  <si>
    <t xml:space="preserve">Szőnyi bikaistálló villamos hálózat </t>
  </si>
  <si>
    <t>Komáromi Horgász Egyesület faház vásárlás</t>
  </si>
  <si>
    <t>Szőnyi horgásztónál játszótér bővítés</t>
  </si>
  <si>
    <t>Feszty Általános Iskola sportpálya aszfaltozás</t>
  </si>
  <si>
    <t xml:space="preserve">Út tervezések </t>
  </si>
  <si>
    <t>Komáromi Gesztenyés Óvoda épületének bővítése tornaszobával kiviteli terv</t>
  </si>
  <si>
    <t>Garázs felújítás</t>
  </si>
  <si>
    <t>Járda szélesítés</t>
  </si>
  <si>
    <t>Minivár Bölcsőde részleges szigetelése hőhidaknál</t>
  </si>
  <si>
    <t>Szőnyi könyvtárba vízbekötés</t>
  </si>
  <si>
    <t>016080 Kiemelt állami és önkormányzati rendezvények</t>
  </si>
  <si>
    <t>Háziorvosi rendelőkbe klíma készülékek és villamos hálózat fejlesztés</t>
  </si>
  <si>
    <t>074031 Család és nővédelmi egészségügyi gondozás</t>
  </si>
  <si>
    <t>Szőnyi védőnői szolgálat villamos hálózat fejlesztés (klíma készülék beszerelése miatt)</t>
  </si>
  <si>
    <t>Díjbeszedői irodába klíma beépítés</t>
  </si>
  <si>
    <t>pénztárhelységbe klíma beszerelés</t>
  </si>
  <si>
    <t>Tóth Lőrinc utcai 3. orvosi rendelőbe bútor</t>
  </si>
  <si>
    <t>072112 Háziorvosi ügyeleti ellátás</t>
  </si>
  <si>
    <t>Orvosi ügyeletre gázkazán</t>
  </si>
  <si>
    <t>Berecz Dezső Sporttelep eredményjelző tábla tartószerkezet és 220 V árammal történő ellátás előpkészítése</t>
  </si>
  <si>
    <t>Berecz Dezső Sporttelep műfüves pálya mellé telepítendő lelátó beton pontalap előkészítés</t>
  </si>
  <si>
    <t>Komárom 1782/182 hrsz ingatlan vásárlás</t>
  </si>
  <si>
    <t>091120 Sajátos nevelési igényű gyermekek óvodai nevelésének, ellátásának szakmai feladatai</t>
  </si>
  <si>
    <t>Komáromi Szivárvány Óvoda képességfejlesztő eszköz</t>
  </si>
  <si>
    <t>Komáromi Tóparti Óvoda számítógép</t>
  </si>
  <si>
    <t>Komáromi Tóparti Óvoda klíma</t>
  </si>
  <si>
    <t>Komáromi Csillag Óvoda klíma</t>
  </si>
  <si>
    <t>Komáromi Szőnyi Színes Óvoda laptop</t>
  </si>
  <si>
    <t>Komáromi Kistáltos Óvoda fénymásoló</t>
  </si>
  <si>
    <t>Komáromi Gesztenyés Óvoda 2 db számítógép</t>
  </si>
  <si>
    <t>Komáromi Klapka György Múzeum számítógép</t>
  </si>
  <si>
    <t>Komáromi Klapka György Múzeum háttértár</t>
  </si>
  <si>
    <t>Komáromi Klapka György Múzeum páraelszívó</t>
  </si>
  <si>
    <t>Komárom Város Egyesített Szociális Intézménye számítógép</t>
  </si>
  <si>
    <t>Komáromi Aprótalpak Bölcsőde számítógép</t>
  </si>
  <si>
    <t>Komárom Város Egészségügyi Alapellátási Szolgálata  RTG szenzor vezetékekkel</t>
  </si>
  <si>
    <t>Komárom Város Egészségügyi Alapellátási Szolgálata  3 db asszisztens szék</t>
  </si>
  <si>
    <t>Komárom Város Egészségügyi Alapellátási Szolgálata RTG digitalizáló szenzorral</t>
  </si>
  <si>
    <t xml:space="preserve">Komárom Város Egészségügyi Alapellátási Szolgálata 3 db klímaberendezés </t>
  </si>
  <si>
    <t>Petőfi Sándor út járda</t>
  </si>
  <si>
    <t>I. világháborús emlékműhöz kőpadok kihelyezése (4db), térburkolat készítés</t>
  </si>
  <si>
    <t>Petőfi utca 2. előtt gyalogos átkelőhely létesítése</t>
  </si>
  <si>
    <t>Minivár Bölcsőde fedett tető</t>
  </si>
  <si>
    <t>Klapka György utca 46, Korona utca 6, 8, 10, 12 bejáróinak burkolata</t>
  </si>
  <si>
    <t>Szőnyi út járda</t>
  </si>
  <si>
    <t>Széchenyi út járda (műszaki ellenőr)</t>
  </si>
  <si>
    <t>Komáromi Aprótalpak Bölcsőde parkoló</t>
  </si>
  <si>
    <t>Aprótalpak Bölcsőde játszótér építés</t>
  </si>
  <si>
    <t>Komárom Város területén csapadék elvezetési munkák II-III. ütem</t>
  </si>
  <si>
    <t>Esély Otthon pályázatból lakásfelújítások, átalakítások támogatásból</t>
  </si>
  <si>
    <t>Esély Otthon pályázatból lakásfelújítások, átalakítások önerő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</si>
  <si>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</si>
  <si>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</si>
  <si>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</si>
  <si>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</si>
  <si>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LIMES 0405/5-6 HRSZ földvédelmi járulék támogatásból</t>
  </si>
  <si>
    <t>Brigetio öröksége látogatóközpont eszközbeszerzés támogatási előlegből</t>
  </si>
  <si>
    <t>Inkubátorházak fejlesztése (építés) támogatási előlegből</t>
  </si>
  <si>
    <t>Inkubátorházak fejlesztése (eszközbeszerzés) támogatási előlegből</t>
  </si>
  <si>
    <t>Inkubátorházak fejlesztése (építés) önerő</t>
  </si>
  <si>
    <t>Inkubátorházak fejlesztése (eszközbeszerzés) önerő</t>
  </si>
  <si>
    <t>Nonprofit szolgáltatóház kialakítás önerő</t>
  </si>
  <si>
    <t>Aprótalpak Bölcsőde előkert parkosítás</t>
  </si>
  <si>
    <t>Aprótalpak Bölcsőde előtető</t>
  </si>
  <si>
    <t>Zöld város kialakítása (építés) támogatásból</t>
  </si>
  <si>
    <t>Zöld város kialakítása (eszköz) támogatásból</t>
  </si>
  <si>
    <t>Zöld város kialakítása (építés) önerő</t>
  </si>
  <si>
    <t>Esély Otthon pályázatból eszközbeszerzés támogatásból</t>
  </si>
  <si>
    <t>LIMES építés támogatásból</t>
  </si>
  <si>
    <t>LIMES eszközbeszerzés támogatásból</t>
  </si>
  <si>
    <t>Jókai liget játszótér építés</t>
  </si>
  <si>
    <t>Jókai liget játszótér építés eszközök</t>
  </si>
  <si>
    <t>Ipari park telekvásárlás</t>
  </si>
  <si>
    <t>Ipari park telekvásárlás földvédelmi járulék</t>
  </si>
  <si>
    <t>Ipari park telekvásárlás (véderdő kialakítás céljából)</t>
  </si>
  <si>
    <t>104035 Gyermekétkeztetés bölcsődében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</si>
  <si>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</si>
  <si>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</si>
  <si>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</si>
  <si>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</si>
  <si>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</si>
  <si>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081071 Üdülői szálláshely-szolgáltatás és étkeztetés</t>
  </si>
  <si>
    <t>Kútfúrás Csémpuszta</t>
  </si>
  <si>
    <t>072440 Mentés</t>
  </si>
  <si>
    <t>Mentősöknek orvosi eszközök</t>
  </si>
  <si>
    <t>107015 Hajléktalanok nappali ellátása</t>
  </si>
  <si>
    <t>Háziorvos EKG készülék</t>
  </si>
  <si>
    <t>Fövenyesi üdülő-  parképítés</t>
  </si>
  <si>
    <t>Műfüves grundpálya önerő</t>
  </si>
  <si>
    <t>Rüdiger tó futópálya vizesblokk</t>
  </si>
  <si>
    <t>KEM Vállalkozásfejl. Alapítvány  Honfoglalás u. 16. ingatlan vásárlás</t>
  </si>
  <si>
    <t>Polgármesteri Hivatalba bútorok</t>
  </si>
  <si>
    <t>082092 Közművelődés, hagyományos közösségi kulturális értékek gondozása</t>
  </si>
  <si>
    <t>107013 Hajléktalanok átmeneti ellátása</t>
  </si>
  <si>
    <t>Szabadstrand kialakítása Komáromban eszközbeszerzés támogatásból</t>
  </si>
  <si>
    <t>Szabadstrand kialakítása Komáromban ingatlan beruházás támogatásból</t>
  </si>
  <si>
    <t>Szabadstrand kialakítása Komáromban ingatlan beruházás önerő</t>
  </si>
  <si>
    <t xml:space="preserve">1/2019.(I.30.) önk rendelet eredeti ei </t>
  </si>
  <si>
    <t>Komáromi Klapka György Múzeum részére személygépkocsi</t>
  </si>
  <si>
    <t>Komáromi Szivárvány Óvoda galéria készítés</t>
  </si>
  <si>
    <t>Jókai liget játszótér építés önerő</t>
  </si>
  <si>
    <t>11/2019.(V.30.) önk rendelet mód. ei</t>
  </si>
  <si>
    <t>Csereerdősítés I. ütem (031/18 HRSZ)</t>
  </si>
  <si>
    <t>Esély Otthon pályázatból eszközbeszerzés önerő</t>
  </si>
  <si>
    <t>072311 Fogorvosi alapellátás</t>
  </si>
  <si>
    <t>Komáromi Csillag Óvoda biztonsági kerítés</t>
  </si>
  <si>
    <t>Fenyves utca buszöböl</t>
  </si>
  <si>
    <t>Távhő szolgáltató vízbekötés kiváltása</t>
  </si>
  <si>
    <t>Szennyvíztisztító telep létesítés önerő</t>
  </si>
  <si>
    <t>Intézményekben mellék vízmérő tervezés</t>
  </si>
  <si>
    <t>Komárom Vág utca 8. lakóingatlan vásárlás</t>
  </si>
  <si>
    <t>098051 utazó gyógypedagógusi , utazó konduktori tevékenység szakmai feladatai</t>
  </si>
  <si>
    <t>Munkácsy utca 12. csapadékvíz elvezetés kiépítése</t>
  </si>
  <si>
    <t>Igmándi út 40. szennyvíz bekötés</t>
  </si>
  <si>
    <t>Alumínium vitrin Szőnyi Kirendeltséghez</t>
  </si>
  <si>
    <t>Korpás ér rekonstrukciós munkák</t>
  </si>
  <si>
    <t>Fogászati röntgenhelység kialakítása</t>
  </si>
  <si>
    <t>Csillag Erőd Keleti oldal gyalogátkelő és kerékpárút</t>
  </si>
  <si>
    <t>Laktanya köz parkoló építés</t>
  </si>
  <si>
    <t>Vállalkozók útja Távhő üzem vízvezeték bekötés</t>
  </si>
  <si>
    <t>Települési arculati kézikönyv</t>
  </si>
  <si>
    <t>082091 Közművelődés, közösségi és társadalmi részvétel fejlesztése</t>
  </si>
  <si>
    <t>Dózsa György Kultúrház fedett terasz építés</t>
  </si>
  <si>
    <t>Komáromi Kistáltos Óvoda kerítés építés</t>
  </si>
  <si>
    <t>Játszótéri játszóeszközök</t>
  </si>
  <si>
    <t>Feszty Általános Iskolába tárolószekrény</t>
  </si>
  <si>
    <t>Komárom 1782/226 HRSZ ingatlan vásárlás</t>
  </si>
  <si>
    <t xml:space="preserve">  18/2019.(XI.20.)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</si>
</sst>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3" fontId="3" fillId="0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3" fillId="0" borderId="1" xfId="0" applyNumberFormat="1" applyFont="1" applyFill="1" applyBorder="1" applyAlignment="1"/>
    <xf numFmtId="49" fontId="3" fillId="0" borderId="2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/>
    <xf numFmtId="49" fontId="3" fillId="0" borderId="1" xfId="0" applyNumberFormat="1" applyFont="1" applyBorder="1" applyAlignment="1"/>
    <xf numFmtId="3" fontId="4" fillId="0" borderId="0" xfId="0" applyNumberFormat="1" applyFont="1"/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4" fillId="0" borderId="0" xfId="0" applyNumberFormat="1" applyFont="1" applyBorder="1" applyAlignment="1"/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Fill="1" applyBorder="1"/>
    <xf numFmtId="0" fontId="2" fillId="0" borderId="0" xfId="0" applyFont="1" applyBorder="1"/>
    <xf numFmtId="3" fontId="3" fillId="0" borderId="0" xfId="0" applyNumberFormat="1" applyFont="1" applyBorder="1"/>
    <xf numFmtId="0" fontId="0" fillId="0" borderId="0" xfId="0" applyBorder="1"/>
    <xf numFmtId="2" fontId="6" fillId="4" borderId="1" xfId="0" applyNumberFormat="1" applyFont="1" applyFill="1" applyBorder="1" applyAlignment="1">
      <alignment horizontal="right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4"/>
  <sheetViews>
    <sheetView tabSelected="1" zoomScaleNormal="100" workbookViewId="0">
      <pane ySplit="7" topLeftCell="A8" activePane="bottomLeft" state="frozen"/>
      <selection pane="bottomLeft" activeCell="J305" sqref="J305:L305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7" width="9.28515625" customWidth="1"/>
    <col min="8" max="8" width="11" customWidth="1"/>
    <col min="10" max="10" width="9.28515625" customWidth="1"/>
  </cols>
  <sheetData>
    <row r="1" spans="1:15" ht="11.25" customHeight="1" x14ac:dyDescent="0.2">
      <c r="B1" s="50"/>
      <c r="C1" s="50"/>
      <c r="D1" s="50"/>
      <c r="E1" s="50"/>
      <c r="F1" s="50"/>
      <c r="G1" s="50"/>
      <c r="L1" s="47" t="s">
        <v>108</v>
      </c>
    </row>
    <row r="2" spans="1:15" ht="12" customHeight="1" x14ac:dyDescent="0.2">
      <c r="A2" s="73" t="s">
        <v>110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5" ht="12" customHeight="1" x14ac:dyDescent="0.2">
      <c r="A3" s="31"/>
      <c r="C3" s="69"/>
      <c r="D3" s="69"/>
      <c r="E3" s="61"/>
      <c r="F3" s="61"/>
      <c r="G3" s="61"/>
    </row>
    <row r="4" spans="1:15" ht="12" customHeight="1" x14ac:dyDescent="0.2">
      <c r="A4" s="30"/>
      <c r="C4" s="69"/>
      <c r="D4" s="69"/>
      <c r="E4" s="61"/>
      <c r="F4" s="61"/>
      <c r="G4" s="61"/>
    </row>
    <row r="5" spans="1:15" x14ac:dyDescent="0.2">
      <c r="L5" s="18" t="s">
        <v>6</v>
      </c>
    </row>
    <row r="6" spans="1:15" ht="12" customHeight="1" x14ac:dyDescent="0.2">
      <c r="A6" s="74" t="s">
        <v>0</v>
      </c>
      <c r="B6" s="70" t="s">
        <v>269</v>
      </c>
      <c r="C6" s="70"/>
      <c r="D6" s="70"/>
      <c r="E6" s="67" t="s">
        <v>273</v>
      </c>
      <c r="F6" s="67"/>
      <c r="G6" s="67"/>
      <c r="H6" s="72" t="s">
        <v>250</v>
      </c>
      <c r="I6" s="72"/>
      <c r="J6" s="67" t="s">
        <v>299</v>
      </c>
      <c r="K6" s="67"/>
      <c r="L6" s="67"/>
    </row>
    <row r="7" spans="1:15" ht="42.75" customHeight="1" x14ac:dyDescent="0.2">
      <c r="A7" s="74"/>
      <c r="B7" s="55" t="s">
        <v>4</v>
      </c>
      <c r="C7" s="55" t="s">
        <v>5</v>
      </c>
      <c r="D7" s="55" t="s">
        <v>251</v>
      </c>
      <c r="E7" s="60" t="s">
        <v>4</v>
      </c>
      <c r="F7" s="60" t="s">
        <v>5</v>
      </c>
      <c r="G7" s="60" t="s">
        <v>252</v>
      </c>
      <c r="H7" s="55" t="s">
        <v>4</v>
      </c>
      <c r="I7" s="55" t="s">
        <v>5</v>
      </c>
      <c r="J7" s="55" t="s">
        <v>4</v>
      </c>
      <c r="K7" s="55" t="s">
        <v>5</v>
      </c>
      <c r="L7" s="55" t="s">
        <v>252</v>
      </c>
    </row>
    <row r="8" spans="1:15" ht="11.25" customHeight="1" x14ac:dyDescent="0.2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5" ht="15" customHeight="1" x14ac:dyDescent="0.2">
      <c r="A9" s="24" t="s">
        <v>11</v>
      </c>
      <c r="B9" s="27">
        <f>SUM(B11,B57,B61,B64,B75,B79,B104,B107,B113,B130,B133,B141,B156,B162,B116,B137,B146,B185,B190,B193,B196,B199,B207,B217,B221,B224,B227,B231,B234,B240,B260,B265,B268,B274,B277,B289)</f>
        <v>5476171</v>
      </c>
      <c r="C9" s="27">
        <f t="shared" ref="C9:K9" si="0">SUM(C11,C57,C61,C64,C75,C79,C104,C107,C113,C130,C133,C141,C156,C162,C116,C137,C146,C185,C190,C193,C196,C199,C207,C217,C221,C224,C227,C231,C234,C240,C260,C265,C268,C274,C277,C289)</f>
        <v>0</v>
      </c>
      <c r="D9" s="27">
        <f t="shared" si="0"/>
        <v>5476171</v>
      </c>
      <c r="E9" s="27">
        <f t="shared" si="0"/>
        <v>5202262</v>
      </c>
      <c r="F9" s="27">
        <f t="shared" si="0"/>
        <v>133697</v>
      </c>
      <c r="G9" s="27">
        <f t="shared" si="0"/>
        <v>5335959</v>
      </c>
      <c r="H9" s="27">
        <f t="shared" si="0"/>
        <v>-271113</v>
      </c>
      <c r="I9" s="27">
        <f t="shared" si="0"/>
        <v>-3155</v>
      </c>
      <c r="J9" s="27">
        <f t="shared" si="0"/>
        <v>4931149</v>
      </c>
      <c r="K9" s="27">
        <f t="shared" si="0"/>
        <v>130542</v>
      </c>
      <c r="L9" s="27">
        <f>SUM(L11,L57,L61,L64,L75,L79,L104,L107,L113,L130,L133,L141,L156,L162,L116,L137,L146,L185,L190,L193,L196,L199,L207,L217,L221,L224,L227,L231,L234,L240,L260,L265,L268,L274,L277,L289)</f>
        <v>5061691</v>
      </c>
      <c r="M9" s="52"/>
      <c r="N9" s="52"/>
      <c r="O9" s="52"/>
    </row>
    <row r="10" spans="1:15" ht="12.75" customHeight="1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5" ht="12.75" customHeight="1" x14ac:dyDescent="0.2">
      <c r="A11" s="8" t="s">
        <v>109</v>
      </c>
      <c r="B11" s="40">
        <f>SUM(B12:B55)</f>
        <v>4132369</v>
      </c>
      <c r="C11" s="40">
        <f t="shared" ref="C11:K11" si="1">SUM(C12:C55)</f>
        <v>0</v>
      </c>
      <c r="D11" s="40">
        <f t="shared" si="1"/>
        <v>4132369</v>
      </c>
      <c r="E11" s="40">
        <f t="shared" si="1"/>
        <v>3812744</v>
      </c>
      <c r="F11" s="40">
        <f t="shared" si="1"/>
        <v>129208</v>
      </c>
      <c r="G11" s="40">
        <f t="shared" si="1"/>
        <v>3941952</v>
      </c>
      <c r="H11" s="40">
        <f t="shared" si="1"/>
        <v>-172267</v>
      </c>
      <c r="I11" s="40">
        <f t="shared" si="1"/>
        <v>-4385</v>
      </c>
      <c r="J11" s="40">
        <f t="shared" si="1"/>
        <v>3640477</v>
      </c>
      <c r="K11" s="40">
        <f t="shared" si="1"/>
        <v>124823</v>
      </c>
      <c r="L11" s="40">
        <f>SUM(L12:L55)</f>
        <v>3765300</v>
      </c>
    </row>
    <row r="12" spans="1:15" ht="12.75" customHeight="1" x14ac:dyDescent="0.2">
      <c r="A12" s="11" t="s">
        <v>103</v>
      </c>
      <c r="B12" s="39">
        <v>460403</v>
      </c>
      <c r="C12" s="39"/>
      <c r="D12" s="39">
        <f t="shared" ref="D12:D50" si="2">SUM(B12:C12)</f>
        <v>460403</v>
      </c>
      <c r="E12" s="39">
        <v>460403</v>
      </c>
      <c r="F12" s="39"/>
      <c r="G12" s="39">
        <f>SUM(E12:F12)</f>
        <v>460403</v>
      </c>
      <c r="H12" s="39"/>
      <c r="I12" s="39"/>
      <c r="J12" s="39">
        <f>SUM(E12,H12)</f>
        <v>460403</v>
      </c>
      <c r="K12" s="39">
        <f>SUM(F12,I12)</f>
        <v>0</v>
      </c>
      <c r="L12" s="39">
        <f t="shared" ref="L12:L40" si="3">SUM(J12:K12)</f>
        <v>460403</v>
      </c>
    </row>
    <row r="13" spans="1:15" ht="12.75" customHeight="1" x14ac:dyDescent="0.2">
      <c r="A13" s="11" t="s">
        <v>91</v>
      </c>
      <c r="B13" s="39">
        <v>337598</v>
      </c>
      <c r="C13" s="39"/>
      <c r="D13" s="39">
        <f t="shared" si="2"/>
        <v>337598</v>
      </c>
      <c r="E13" s="39">
        <v>337598</v>
      </c>
      <c r="F13" s="39"/>
      <c r="G13" s="39">
        <f t="shared" ref="G13:G54" si="4">SUM(E13:F13)</f>
        <v>337598</v>
      </c>
      <c r="H13" s="39"/>
      <c r="I13" s="39"/>
      <c r="J13" s="39">
        <f t="shared" ref="J13:J55" si="5">SUM(E13,H13)</f>
        <v>337598</v>
      </c>
      <c r="K13" s="39">
        <f t="shared" ref="K13:K55" si="6">SUM(F13,I13)</f>
        <v>0</v>
      </c>
      <c r="L13" s="39">
        <f t="shared" si="3"/>
        <v>337598</v>
      </c>
    </row>
    <row r="14" spans="1:15" ht="12.75" customHeight="1" x14ac:dyDescent="0.2">
      <c r="A14" s="11" t="s">
        <v>229</v>
      </c>
      <c r="B14" s="39">
        <v>357274</v>
      </c>
      <c r="C14" s="39"/>
      <c r="D14" s="39">
        <f t="shared" si="2"/>
        <v>357274</v>
      </c>
      <c r="E14" s="39">
        <v>357274</v>
      </c>
      <c r="F14" s="39"/>
      <c r="G14" s="39">
        <f t="shared" si="4"/>
        <v>357274</v>
      </c>
      <c r="H14" s="39"/>
      <c r="I14" s="39"/>
      <c r="J14" s="39">
        <f t="shared" si="5"/>
        <v>357274</v>
      </c>
      <c r="K14" s="39">
        <f t="shared" si="6"/>
        <v>0</v>
      </c>
      <c r="L14" s="39">
        <f t="shared" si="3"/>
        <v>357274</v>
      </c>
    </row>
    <row r="15" spans="1:15" ht="12.75" customHeight="1" x14ac:dyDescent="0.2">
      <c r="A15" s="11" t="s">
        <v>230</v>
      </c>
      <c r="B15" s="39">
        <v>14789</v>
      </c>
      <c r="C15" s="39"/>
      <c r="D15" s="39">
        <f t="shared" si="2"/>
        <v>14789</v>
      </c>
      <c r="E15" s="39">
        <v>14789</v>
      </c>
      <c r="F15" s="39"/>
      <c r="G15" s="39">
        <f t="shared" si="4"/>
        <v>14789</v>
      </c>
      <c r="H15" s="39"/>
      <c r="I15" s="39"/>
      <c r="J15" s="39">
        <f t="shared" si="5"/>
        <v>14789</v>
      </c>
      <c r="K15" s="39">
        <f t="shared" si="6"/>
        <v>0</v>
      </c>
      <c r="L15" s="39">
        <f t="shared" si="3"/>
        <v>14789</v>
      </c>
    </row>
    <row r="16" spans="1:15" ht="12.75" customHeight="1" x14ac:dyDescent="0.2">
      <c r="A16" s="11" t="s">
        <v>231</v>
      </c>
      <c r="B16" s="39">
        <v>120426</v>
      </c>
      <c r="C16" s="39"/>
      <c r="D16" s="39">
        <f t="shared" si="2"/>
        <v>120426</v>
      </c>
      <c r="E16" s="39">
        <v>120769</v>
      </c>
      <c r="F16" s="39"/>
      <c r="G16" s="39">
        <f t="shared" si="4"/>
        <v>120769</v>
      </c>
      <c r="H16" s="44"/>
      <c r="I16" s="39"/>
      <c r="J16" s="39">
        <f t="shared" si="5"/>
        <v>120769</v>
      </c>
      <c r="K16" s="39">
        <f t="shared" si="6"/>
        <v>0</v>
      </c>
      <c r="L16" s="39">
        <f t="shared" si="3"/>
        <v>120769</v>
      </c>
    </row>
    <row r="17" spans="1:12" ht="12.75" customHeight="1" x14ac:dyDescent="0.2">
      <c r="A17" s="11" t="s">
        <v>232</v>
      </c>
      <c r="B17" s="39">
        <v>3993</v>
      </c>
      <c r="C17" s="39"/>
      <c r="D17" s="39">
        <f t="shared" si="2"/>
        <v>3993</v>
      </c>
      <c r="E17" s="39">
        <v>3993</v>
      </c>
      <c r="F17" s="39"/>
      <c r="G17" s="39">
        <f t="shared" si="4"/>
        <v>3993</v>
      </c>
      <c r="H17" s="39"/>
      <c r="I17" s="39"/>
      <c r="J17" s="39">
        <f t="shared" si="5"/>
        <v>3993</v>
      </c>
      <c r="K17" s="39">
        <f t="shared" si="6"/>
        <v>0</v>
      </c>
      <c r="L17" s="39">
        <f t="shared" si="3"/>
        <v>3993</v>
      </c>
    </row>
    <row r="18" spans="1:12" ht="12.75" customHeight="1" x14ac:dyDescent="0.2">
      <c r="A18" s="11" t="s">
        <v>236</v>
      </c>
      <c r="B18" s="39">
        <v>153172</v>
      </c>
      <c r="C18" s="39"/>
      <c r="D18" s="39">
        <f t="shared" si="2"/>
        <v>153172</v>
      </c>
      <c r="E18" s="39">
        <v>153172</v>
      </c>
      <c r="F18" s="39"/>
      <c r="G18" s="39">
        <f t="shared" si="4"/>
        <v>153172</v>
      </c>
      <c r="H18" s="39"/>
      <c r="I18" s="39"/>
      <c r="J18" s="39">
        <f t="shared" si="5"/>
        <v>153172</v>
      </c>
      <c r="K18" s="39">
        <f t="shared" si="6"/>
        <v>0</v>
      </c>
      <c r="L18" s="39">
        <f t="shared" si="3"/>
        <v>153172</v>
      </c>
    </row>
    <row r="19" spans="1:12" ht="12.75" customHeight="1" x14ac:dyDescent="0.2">
      <c r="A19" s="11" t="s">
        <v>237</v>
      </c>
      <c r="B19" s="39">
        <v>6350</v>
      </c>
      <c r="C19" s="39"/>
      <c r="D19" s="39">
        <f t="shared" si="2"/>
        <v>6350</v>
      </c>
      <c r="E19" s="39">
        <v>6350</v>
      </c>
      <c r="F19" s="39"/>
      <c r="G19" s="39">
        <f t="shared" si="4"/>
        <v>6350</v>
      </c>
      <c r="H19" s="39"/>
      <c r="I19" s="39"/>
      <c r="J19" s="39">
        <f t="shared" si="5"/>
        <v>6350</v>
      </c>
      <c r="K19" s="39">
        <f t="shared" si="6"/>
        <v>0</v>
      </c>
      <c r="L19" s="39">
        <f t="shared" si="3"/>
        <v>6350</v>
      </c>
    </row>
    <row r="20" spans="1:12" ht="12.75" customHeight="1" x14ac:dyDescent="0.2">
      <c r="A20" s="11" t="s">
        <v>238</v>
      </c>
      <c r="B20" s="39">
        <v>42500</v>
      </c>
      <c r="C20" s="39"/>
      <c r="D20" s="39">
        <f t="shared" si="2"/>
        <v>42500</v>
      </c>
      <c r="E20" s="39">
        <v>42500</v>
      </c>
      <c r="F20" s="39"/>
      <c r="G20" s="39">
        <f t="shared" si="4"/>
        <v>42500</v>
      </c>
      <c r="H20" s="39"/>
      <c r="I20" s="39"/>
      <c r="J20" s="39">
        <f t="shared" si="5"/>
        <v>42500</v>
      </c>
      <c r="K20" s="39">
        <f t="shared" si="6"/>
        <v>0</v>
      </c>
      <c r="L20" s="39">
        <f t="shared" si="3"/>
        <v>42500</v>
      </c>
    </row>
    <row r="21" spans="1:12" ht="12.75" customHeight="1" x14ac:dyDescent="0.2">
      <c r="A21" s="15" t="s">
        <v>83</v>
      </c>
      <c r="B21" s="39">
        <v>459030</v>
      </c>
      <c r="C21" s="39"/>
      <c r="D21" s="39">
        <f t="shared" si="2"/>
        <v>459030</v>
      </c>
      <c r="E21" s="39">
        <v>459030</v>
      </c>
      <c r="F21" s="39"/>
      <c r="G21" s="39">
        <f t="shared" si="4"/>
        <v>459030</v>
      </c>
      <c r="H21" s="39"/>
      <c r="I21" s="39"/>
      <c r="J21" s="39">
        <f t="shared" si="5"/>
        <v>459030</v>
      </c>
      <c r="K21" s="39">
        <f t="shared" si="6"/>
        <v>0</v>
      </c>
      <c r="L21" s="39">
        <f t="shared" si="3"/>
        <v>459030</v>
      </c>
    </row>
    <row r="22" spans="1:12" ht="12.75" customHeight="1" x14ac:dyDescent="0.2">
      <c r="A22" s="15" t="s">
        <v>84</v>
      </c>
      <c r="B22" s="39">
        <v>10000</v>
      </c>
      <c r="C22" s="39"/>
      <c r="D22" s="39">
        <f t="shared" si="2"/>
        <v>10000</v>
      </c>
      <c r="E22" s="39">
        <v>10000</v>
      </c>
      <c r="F22" s="39"/>
      <c r="G22" s="39">
        <f t="shared" si="4"/>
        <v>10000</v>
      </c>
      <c r="H22" s="39"/>
      <c r="I22" s="39"/>
      <c r="J22" s="39">
        <f t="shared" si="5"/>
        <v>10000</v>
      </c>
      <c r="K22" s="39">
        <f t="shared" si="6"/>
        <v>0</v>
      </c>
      <c r="L22" s="39">
        <f t="shared" si="3"/>
        <v>10000</v>
      </c>
    </row>
    <row r="23" spans="1:12" ht="12.75" customHeight="1" x14ac:dyDescent="0.2">
      <c r="A23" s="15" t="s">
        <v>233</v>
      </c>
      <c r="B23" s="39">
        <v>76000</v>
      </c>
      <c r="C23" s="39"/>
      <c r="D23" s="39">
        <f t="shared" si="2"/>
        <v>76000</v>
      </c>
      <c r="E23" s="39">
        <v>76000</v>
      </c>
      <c r="F23" s="39"/>
      <c r="G23" s="39">
        <f t="shared" si="4"/>
        <v>76000</v>
      </c>
      <c r="H23" s="44">
        <v>11001</v>
      </c>
      <c r="I23" s="39"/>
      <c r="J23" s="39">
        <f t="shared" si="5"/>
        <v>87001</v>
      </c>
      <c r="K23" s="39">
        <f t="shared" si="6"/>
        <v>0</v>
      </c>
      <c r="L23" s="39">
        <f t="shared" si="3"/>
        <v>87001</v>
      </c>
    </row>
    <row r="24" spans="1:12" ht="12.75" customHeight="1" x14ac:dyDescent="0.2">
      <c r="A24" s="15" t="s">
        <v>225</v>
      </c>
      <c r="B24" s="39">
        <v>14522</v>
      </c>
      <c r="C24" s="39"/>
      <c r="D24" s="39">
        <f t="shared" si="2"/>
        <v>14522</v>
      </c>
      <c r="E24" s="39">
        <v>14522</v>
      </c>
      <c r="F24" s="39"/>
      <c r="G24" s="39">
        <f t="shared" si="4"/>
        <v>14522</v>
      </c>
      <c r="H24" s="44"/>
      <c r="I24" s="39"/>
      <c r="J24" s="39">
        <f t="shared" si="5"/>
        <v>14522</v>
      </c>
      <c r="K24" s="39">
        <f t="shared" si="6"/>
        <v>0</v>
      </c>
      <c r="L24" s="39">
        <f t="shared" si="3"/>
        <v>14522</v>
      </c>
    </row>
    <row r="25" spans="1:12" ht="12.75" customHeight="1" x14ac:dyDescent="0.2">
      <c r="A25" s="15" t="s">
        <v>242</v>
      </c>
      <c r="B25" s="39">
        <v>76800</v>
      </c>
      <c r="C25" s="39"/>
      <c r="D25" s="39">
        <f t="shared" si="2"/>
        <v>76800</v>
      </c>
      <c r="E25" s="39">
        <v>76800</v>
      </c>
      <c r="F25" s="39"/>
      <c r="G25" s="39">
        <f t="shared" si="4"/>
        <v>76800</v>
      </c>
      <c r="H25" s="44"/>
      <c r="I25" s="39"/>
      <c r="J25" s="39">
        <f t="shared" si="5"/>
        <v>76800</v>
      </c>
      <c r="K25" s="39">
        <f t="shared" si="6"/>
        <v>0</v>
      </c>
      <c r="L25" s="39">
        <f t="shared" si="3"/>
        <v>76800</v>
      </c>
    </row>
    <row r="26" spans="1:12" ht="12.75" customHeight="1" x14ac:dyDescent="0.2">
      <c r="A26" s="15" t="s">
        <v>243</v>
      </c>
      <c r="B26" s="39">
        <v>394</v>
      </c>
      <c r="C26" s="39"/>
      <c r="D26" s="39">
        <f t="shared" si="2"/>
        <v>394</v>
      </c>
      <c r="E26" s="39">
        <v>394</v>
      </c>
      <c r="F26" s="39"/>
      <c r="G26" s="39">
        <f t="shared" si="4"/>
        <v>394</v>
      </c>
      <c r="H26" s="44"/>
      <c r="I26" s="39"/>
      <c r="J26" s="39">
        <f t="shared" si="5"/>
        <v>394</v>
      </c>
      <c r="K26" s="39">
        <f t="shared" si="6"/>
        <v>0</v>
      </c>
      <c r="L26" s="39">
        <f t="shared" si="3"/>
        <v>394</v>
      </c>
    </row>
    <row r="27" spans="1:12" ht="12.75" customHeight="1" x14ac:dyDescent="0.2">
      <c r="A27" s="15" t="s">
        <v>272</v>
      </c>
      <c r="B27" s="39"/>
      <c r="C27" s="39"/>
      <c r="D27" s="39"/>
      <c r="E27" s="39">
        <v>25595</v>
      </c>
      <c r="F27" s="39"/>
      <c r="G27" s="39">
        <f t="shared" si="4"/>
        <v>25595</v>
      </c>
      <c r="H27" s="44"/>
      <c r="I27" s="39"/>
      <c r="J27" s="39">
        <f t="shared" si="5"/>
        <v>25595</v>
      </c>
      <c r="K27" s="39">
        <f t="shared" si="6"/>
        <v>0</v>
      </c>
      <c r="L27" s="39">
        <f t="shared" si="3"/>
        <v>25595</v>
      </c>
    </row>
    <row r="28" spans="1:12" ht="12.75" customHeight="1" x14ac:dyDescent="0.2">
      <c r="A28" s="15" t="s">
        <v>226</v>
      </c>
      <c r="B28" s="39">
        <v>83412</v>
      </c>
      <c r="C28" s="39"/>
      <c r="D28" s="39">
        <f t="shared" si="2"/>
        <v>83412</v>
      </c>
      <c r="E28" s="39">
        <v>83412</v>
      </c>
      <c r="F28" s="39"/>
      <c r="G28" s="39">
        <f t="shared" si="4"/>
        <v>83412</v>
      </c>
      <c r="H28" s="44"/>
      <c r="I28" s="39"/>
      <c r="J28" s="39">
        <f t="shared" si="5"/>
        <v>83412</v>
      </c>
      <c r="K28" s="39">
        <f t="shared" si="6"/>
        <v>0</v>
      </c>
      <c r="L28" s="39">
        <f t="shared" si="3"/>
        <v>83412</v>
      </c>
    </row>
    <row r="29" spans="1:12" ht="12.75" customHeight="1" x14ac:dyDescent="0.2">
      <c r="A29" s="15" t="s">
        <v>249</v>
      </c>
      <c r="B29" s="39">
        <v>4390</v>
      </c>
      <c r="C29" s="39"/>
      <c r="D29" s="39">
        <f t="shared" si="2"/>
        <v>4390</v>
      </c>
      <c r="E29" s="39">
        <v>4390</v>
      </c>
      <c r="F29" s="39"/>
      <c r="G29" s="39">
        <f t="shared" si="4"/>
        <v>4390</v>
      </c>
      <c r="H29" s="44"/>
      <c r="I29" s="39"/>
      <c r="J29" s="39">
        <f t="shared" si="5"/>
        <v>4390</v>
      </c>
      <c r="K29" s="39">
        <f t="shared" si="6"/>
        <v>0</v>
      </c>
      <c r="L29" s="39">
        <f t="shared" si="3"/>
        <v>4390</v>
      </c>
    </row>
    <row r="30" spans="1:12" ht="12.75" customHeight="1" x14ac:dyDescent="0.2">
      <c r="A30" s="11" t="s">
        <v>86</v>
      </c>
      <c r="B30" s="39">
        <v>217935</v>
      </c>
      <c r="C30" s="39"/>
      <c r="D30" s="39">
        <f t="shared" si="2"/>
        <v>217935</v>
      </c>
      <c r="E30" s="39">
        <v>217935</v>
      </c>
      <c r="F30" s="39"/>
      <c r="G30" s="39">
        <f t="shared" si="4"/>
        <v>217935</v>
      </c>
      <c r="H30" s="44"/>
      <c r="I30" s="39"/>
      <c r="J30" s="39">
        <f t="shared" si="5"/>
        <v>217935</v>
      </c>
      <c r="K30" s="39">
        <f t="shared" si="6"/>
        <v>0</v>
      </c>
      <c r="L30" s="39">
        <f t="shared" si="3"/>
        <v>217935</v>
      </c>
    </row>
    <row r="31" spans="1:12" ht="12.75" customHeight="1" x14ac:dyDescent="0.2">
      <c r="A31" s="11" t="s">
        <v>228</v>
      </c>
      <c r="B31" s="39">
        <v>20000</v>
      </c>
      <c r="C31" s="39"/>
      <c r="D31" s="39">
        <f t="shared" si="2"/>
        <v>20000</v>
      </c>
      <c r="E31" s="39">
        <v>20000</v>
      </c>
      <c r="F31" s="39"/>
      <c r="G31" s="39">
        <f t="shared" si="4"/>
        <v>20000</v>
      </c>
      <c r="H31" s="44"/>
      <c r="I31" s="39"/>
      <c r="J31" s="39">
        <f t="shared" si="5"/>
        <v>20000</v>
      </c>
      <c r="K31" s="39">
        <f t="shared" si="6"/>
        <v>0</v>
      </c>
      <c r="L31" s="39">
        <f t="shared" si="3"/>
        <v>20000</v>
      </c>
    </row>
    <row r="32" spans="1:12" ht="12.75" customHeight="1" x14ac:dyDescent="0.2">
      <c r="A32" s="11" t="s">
        <v>101</v>
      </c>
      <c r="B32" s="39">
        <v>809924</v>
      </c>
      <c r="C32" s="39"/>
      <c r="D32" s="39">
        <f t="shared" si="2"/>
        <v>809924</v>
      </c>
      <c r="E32" s="39">
        <v>365452</v>
      </c>
      <c r="F32" s="39"/>
      <c r="G32" s="39">
        <f t="shared" si="4"/>
        <v>365452</v>
      </c>
      <c r="H32" s="44">
        <f>8489-33294</f>
        <v>-24805</v>
      </c>
      <c r="I32" s="39"/>
      <c r="J32" s="39">
        <f t="shared" si="5"/>
        <v>340647</v>
      </c>
      <c r="K32" s="39">
        <f t="shared" si="6"/>
        <v>0</v>
      </c>
      <c r="L32" s="39">
        <f t="shared" si="3"/>
        <v>340647</v>
      </c>
    </row>
    <row r="33" spans="1:12" ht="12.75" customHeight="1" x14ac:dyDescent="0.2">
      <c r="A33" s="11" t="s">
        <v>102</v>
      </c>
      <c r="B33" s="39">
        <v>166583</v>
      </c>
      <c r="C33" s="39"/>
      <c r="D33" s="39">
        <f t="shared" si="2"/>
        <v>166583</v>
      </c>
      <c r="E33" s="39">
        <v>166583</v>
      </c>
      <c r="F33" s="39"/>
      <c r="G33" s="39">
        <f t="shared" si="4"/>
        <v>166583</v>
      </c>
      <c r="H33" s="44">
        <f>-1250-165333</f>
        <v>-166583</v>
      </c>
      <c r="I33" s="39"/>
      <c r="J33" s="39">
        <f t="shared" si="5"/>
        <v>0</v>
      </c>
      <c r="K33" s="39">
        <f t="shared" si="6"/>
        <v>0</v>
      </c>
      <c r="L33" s="39">
        <f t="shared" si="3"/>
        <v>0</v>
      </c>
    </row>
    <row r="34" spans="1:12" ht="12.75" customHeight="1" x14ac:dyDescent="0.2">
      <c r="A34" s="11" t="s">
        <v>104</v>
      </c>
      <c r="B34" s="39">
        <v>3195</v>
      </c>
      <c r="C34" s="39"/>
      <c r="D34" s="44">
        <f t="shared" si="2"/>
        <v>3195</v>
      </c>
      <c r="E34" s="44">
        <v>3195</v>
      </c>
      <c r="F34" s="44"/>
      <c r="G34" s="39">
        <f t="shared" si="4"/>
        <v>3195</v>
      </c>
      <c r="H34" s="44"/>
      <c r="I34" s="39"/>
      <c r="J34" s="39">
        <f t="shared" si="5"/>
        <v>3195</v>
      </c>
      <c r="K34" s="39">
        <f t="shared" si="6"/>
        <v>0</v>
      </c>
      <c r="L34" s="44">
        <f t="shared" si="3"/>
        <v>3195</v>
      </c>
    </row>
    <row r="35" spans="1:12" ht="12.75" customHeight="1" x14ac:dyDescent="0.2">
      <c r="A35" s="34" t="s">
        <v>92</v>
      </c>
      <c r="B35" s="39">
        <v>208919</v>
      </c>
      <c r="C35" s="39"/>
      <c r="D35" s="39">
        <f t="shared" si="2"/>
        <v>208919</v>
      </c>
      <c r="E35" s="39">
        <v>208919</v>
      </c>
      <c r="F35" s="39"/>
      <c r="G35" s="39">
        <f t="shared" si="4"/>
        <v>208919</v>
      </c>
      <c r="H35" s="44"/>
      <c r="I35" s="39"/>
      <c r="J35" s="39">
        <f t="shared" si="5"/>
        <v>208919</v>
      </c>
      <c r="K35" s="39">
        <f t="shared" si="6"/>
        <v>0</v>
      </c>
      <c r="L35" s="39">
        <f t="shared" si="3"/>
        <v>208919</v>
      </c>
    </row>
    <row r="36" spans="1:12" ht="12.75" customHeight="1" x14ac:dyDescent="0.2">
      <c r="A36" s="34" t="s">
        <v>93</v>
      </c>
      <c r="B36" s="39">
        <v>77531</v>
      </c>
      <c r="C36" s="39"/>
      <c r="D36" s="39">
        <f t="shared" si="2"/>
        <v>77531</v>
      </c>
      <c r="E36" s="39">
        <v>170160</v>
      </c>
      <c r="F36" s="39"/>
      <c r="G36" s="39">
        <f t="shared" si="4"/>
        <v>170160</v>
      </c>
      <c r="H36" s="44">
        <v>4900</v>
      </c>
      <c r="I36" s="39"/>
      <c r="J36" s="39">
        <f t="shared" si="5"/>
        <v>175060</v>
      </c>
      <c r="K36" s="39">
        <f t="shared" si="6"/>
        <v>0</v>
      </c>
      <c r="L36" s="39">
        <f t="shared" si="3"/>
        <v>175060</v>
      </c>
    </row>
    <row r="37" spans="1:12" ht="12.75" customHeight="1" x14ac:dyDescent="0.2">
      <c r="A37" s="34" t="s">
        <v>105</v>
      </c>
      <c r="B37" s="39">
        <v>5526</v>
      </c>
      <c r="C37" s="39"/>
      <c r="D37" s="39">
        <f t="shared" si="2"/>
        <v>5526</v>
      </c>
      <c r="E37" s="39">
        <v>5526</v>
      </c>
      <c r="F37" s="39"/>
      <c r="G37" s="39">
        <f t="shared" si="4"/>
        <v>5526</v>
      </c>
      <c r="H37" s="44">
        <v>-5526</v>
      </c>
      <c r="I37" s="39"/>
      <c r="J37" s="39">
        <f t="shared" si="5"/>
        <v>0</v>
      </c>
      <c r="K37" s="39">
        <f t="shared" si="6"/>
        <v>0</v>
      </c>
      <c r="L37" s="39">
        <f t="shared" si="3"/>
        <v>0</v>
      </c>
    </row>
    <row r="38" spans="1:12" ht="12.75" customHeight="1" x14ac:dyDescent="0.2">
      <c r="A38" s="34" t="s">
        <v>106</v>
      </c>
      <c r="B38" s="39">
        <v>7488</v>
      </c>
      <c r="C38" s="39"/>
      <c r="D38" s="39">
        <f t="shared" si="2"/>
        <v>7488</v>
      </c>
      <c r="E38" s="39">
        <v>7488</v>
      </c>
      <c r="F38" s="39"/>
      <c r="G38" s="39">
        <f t="shared" si="4"/>
        <v>7488</v>
      </c>
      <c r="H38" s="44"/>
      <c r="I38" s="39"/>
      <c r="J38" s="39">
        <f t="shared" si="5"/>
        <v>7488</v>
      </c>
      <c r="K38" s="39">
        <f t="shared" si="6"/>
        <v>0</v>
      </c>
      <c r="L38" s="39">
        <f t="shared" si="3"/>
        <v>7488</v>
      </c>
    </row>
    <row r="39" spans="1:12" ht="12.75" customHeight="1" x14ac:dyDescent="0.2">
      <c r="A39" s="34" t="s">
        <v>223</v>
      </c>
      <c r="B39" s="39">
        <v>1500</v>
      </c>
      <c r="C39" s="39"/>
      <c r="D39" s="39">
        <f t="shared" si="2"/>
        <v>1500</v>
      </c>
      <c r="E39" s="39">
        <v>1500</v>
      </c>
      <c r="F39" s="39"/>
      <c r="G39" s="39">
        <f t="shared" si="4"/>
        <v>1500</v>
      </c>
      <c r="H39" s="44">
        <v>-1500</v>
      </c>
      <c r="I39" s="39"/>
      <c r="J39" s="39">
        <f t="shared" si="5"/>
        <v>0</v>
      </c>
      <c r="K39" s="39">
        <f t="shared" si="6"/>
        <v>0</v>
      </c>
      <c r="L39" s="39">
        <f t="shared" si="3"/>
        <v>0</v>
      </c>
    </row>
    <row r="40" spans="1:12" ht="12.75" customHeight="1" x14ac:dyDescent="0.2">
      <c r="A40" s="34" t="s">
        <v>240</v>
      </c>
      <c r="B40" s="39">
        <v>186356</v>
      </c>
      <c r="C40" s="39"/>
      <c r="D40" s="39">
        <f t="shared" si="2"/>
        <v>186356</v>
      </c>
      <c r="E40" s="39">
        <v>186356</v>
      </c>
      <c r="F40" s="39"/>
      <c r="G40" s="39">
        <f t="shared" si="4"/>
        <v>186356</v>
      </c>
      <c r="H40" s="39"/>
      <c r="I40" s="39"/>
      <c r="J40" s="39">
        <f t="shared" si="5"/>
        <v>186356</v>
      </c>
      <c r="K40" s="39">
        <f t="shared" si="6"/>
        <v>0</v>
      </c>
      <c r="L40" s="39">
        <f t="shared" si="3"/>
        <v>186356</v>
      </c>
    </row>
    <row r="41" spans="1:12" ht="12.75" customHeight="1" x14ac:dyDescent="0.2">
      <c r="A41" s="34" t="s">
        <v>227</v>
      </c>
      <c r="B41" s="13">
        <v>20951</v>
      </c>
      <c r="C41" s="13"/>
      <c r="D41" s="12">
        <f>SUM(B41:C41)</f>
        <v>20951</v>
      </c>
      <c r="E41" s="12">
        <v>20951</v>
      </c>
      <c r="F41" s="12"/>
      <c r="G41" s="39">
        <f t="shared" si="4"/>
        <v>20951</v>
      </c>
      <c r="H41" s="13"/>
      <c r="I41" s="13"/>
      <c r="J41" s="39">
        <f t="shared" si="5"/>
        <v>20951</v>
      </c>
      <c r="K41" s="39">
        <f t="shared" si="6"/>
        <v>0</v>
      </c>
      <c r="L41" s="12">
        <f>SUM(J41:K41)</f>
        <v>20951</v>
      </c>
    </row>
    <row r="42" spans="1:12" ht="12.75" customHeight="1" x14ac:dyDescent="0.2">
      <c r="A42" s="34" t="s">
        <v>241</v>
      </c>
      <c r="B42" s="13">
        <v>27858</v>
      </c>
      <c r="C42" s="13"/>
      <c r="D42" s="12">
        <f>SUM(B42:C42)</f>
        <v>27858</v>
      </c>
      <c r="E42" s="12">
        <v>27858</v>
      </c>
      <c r="F42" s="12"/>
      <c r="G42" s="39">
        <f t="shared" si="4"/>
        <v>27858</v>
      </c>
      <c r="H42" s="13"/>
      <c r="I42" s="13"/>
      <c r="J42" s="39">
        <f t="shared" si="5"/>
        <v>27858</v>
      </c>
      <c r="K42" s="39">
        <f t="shared" si="6"/>
        <v>0</v>
      </c>
      <c r="L42" s="12">
        <f>SUM(J42:K42)</f>
        <v>27858</v>
      </c>
    </row>
    <row r="43" spans="1:12" ht="12.75" customHeight="1" x14ac:dyDescent="0.2">
      <c r="A43" s="34" t="s">
        <v>224</v>
      </c>
      <c r="B43" s="39">
        <v>1248</v>
      </c>
      <c r="C43" s="39"/>
      <c r="D43" s="39">
        <f t="shared" si="2"/>
        <v>1248</v>
      </c>
      <c r="E43" s="39">
        <v>1248</v>
      </c>
      <c r="F43" s="39"/>
      <c r="G43" s="39">
        <f t="shared" si="4"/>
        <v>1248</v>
      </c>
      <c r="H43" s="39"/>
      <c r="I43" s="39"/>
      <c r="J43" s="39">
        <f t="shared" si="5"/>
        <v>1248</v>
      </c>
      <c r="K43" s="39">
        <f t="shared" si="6"/>
        <v>0</v>
      </c>
      <c r="L43" s="39">
        <f t="shared" ref="L43:L53" si="7">SUM(J43:K43)</f>
        <v>1248</v>
      </c>
    </row>
    <row r="44" spans="1:12" ht="12.75" customHeight="1" x14ac:dyDescent="0.2">
      <c r="A44" s="17" t="s">
        <v>107</v>
      </c>
      <c r="B44" s="39">
        <v>3113</v>
      </c>
      <c r="C44" s="39"/>
      <c r="D44" s="39">
        <f t="shared" si="2"/>
        <v>3113</v>
      </c>
      <c r="E44" s="39">
        <v>3113</v>
      </c>
      <c r="F44" s="39"/>
      <c r="G44" s="39">
        <f t="shared" si="4"/>
        <v>3113</v>
      </c>
      <c r="H44" s="39"/>
      <c r="I44" s="39"/>
      <c r="J44" s="39">
        <f t="shared" si="5"/>
        <v>3113</v>
      </c>
      <c r="K44" s="39">
        <f t="shared" si="6"/>
        <v>0</v>
      </c>
      <c r="L44" s="39">
        <f t="shared" si="7"/>
        <v>3113</v>
      </c>
    </row>
    <row r="45" spans="1:12" ht="12.75" customHeight="1" x14ac:dyDescent="0.2">
      <c r="A45" s="15" t="s">
        <v>221</v>
      </c>
      <c r="B45" s="39">
        <v>71718</v>
      </c>
      <c r="C45" s="39"/>
      <c r="D45" s="39">
        <f t="shared" si="2"/>
        <v>71718</v>
      </c>
      <c r="E45" s="39">
        <v>71718</v>
      </c>
      <c r="F45" s="39"/>
      <c r="G45" s="39">
        <f t="shared" si="4"/>
        <v>71718</v>
      </c>
      <c r="H45" s="44">
        <v>5032</v>
      </c>
      <c r="I45" s="44"/>
      <c r="J45" s="39">
        <f t="shared" si="5"/>
        <v>76750</v>
      </c>
      <c r="K45" s="39">
        <f t="shared" si="6"/>
        <v>0</v>
      </c>
      <c r="L45" s="39">
        <f t="shared" si="7"/>
        <v>76750</v>
      </c>
    </row>
    <row r="46" spans="1:12" ht="12.75" customHeight="1" x14ac:dyDescent="0.2">
      <c r="A46" s="15" t="s">
        <v>239</v>
      </c>
      <c r="B46" s="39">
        <v>24157</v>
      </c>
      <c r="C46" s="39"/>
      <c r="D46" s="39">
        <f t="shared" si="2"/>
        <v>24157</v>
      </c>
      <c r="E46" s="39">
        <v>24157</v>
      </c>
      <c r="F46" s="39"/>
      <c r="G46" s="39">
        <f t="shared" si="4"/>
        <v>24157</v>
      </c>
      <c r="H46" s="44"/>
      <c r="I46" s="44"/>
      <c r="J46" s="39">
        <f t="shared" si="5"/>
        <v>24157</v>
      </c>
      <c r="K46" s="39">
        <f t="shared" si="6"/>
        <v>0</v>
      </c>
      <c r="L46" s="39">
        <f t="shared" si="7"/>
        <v>24157</v>
      </c>
    </row>
    <row r="47" spans="1:12" ht="12.75" customHeight="1" x14ac:dyDescent="0.2">
      <c r="A47" s="15" t="s">
        <v>275</v>
      </c>
      <c r="B47" s="39"/>
      <c r="C47" s="39"/>
      <c r="D47" s="39"/>
      <c r="E47" s="39"/>
      <c r="F47" s="39"/>
      <c r="G47" s="39"/>
      <c r="H47" s="44">
        <v>70</v>
      </c>
      <c r="I47" s="44"/>
      <c r="J47" s="39">
        <f t="shared" si="5"/>
        <v>70</v>
      </c>
      <c r="K47" s="39">
        <f t="shared" si="6"/>
        <v>0</v>
      </c>
      <c r="L47" s="39">
        <f t="shared" si="7"/>
        <v>70</v>
      </c>
    </row>
    <row r="48" spans="1:12" ht="12.75" customHeight="1" x14ac:dyDescent="0.2">
      <c r="A48" s="15" t="s">
        <v>222</v>
      </c>
      <c r="B48" s="39">
        <v>50000</v>
      </c>
      <c r="C48" s="39"/>
      <c r="D48" s="39">
        <f t="shared" si="2"/>
        <v>50000</v>
      </c>
      <c r="E48" s="39">
        <v>50000</v>
      </c>
      <c r="F48" s="39"/>
      <c r="G48" s="39">
        <f t="shared" si="4"/>
        <v>50000</v>
      </c>
      <c r="H48" s="44"/>
      <c r="I48" s="44"/>
      <c r="J48" s="39">
        <f t="shared" si="5"/>
        <v>50000</v>
      </c>
      <c r="K48" s="39">
        <f t="shared" si="6"/>
        <v>0</v>
      </c>
      <c r="L48" s="39">
        <f t="shared" si="7"/>
        <v>50000</v>
      </c>
    </row>
    <row r="49" spans="1:12" ht="12.75" customHeight="1" x14ac:dyDescent="0.2">
      <c r="A49" s="15" t="s">
        <v>85</v>
      </c>
      <c r="B49" s="39">
        <v>4952</v>
      </c>
      <c r="C49" s="39"/>
      <c r="D49" s="39">
        <f t="shared" si="2"/>
        <v>4952</v>
      </c>
      <c r="E49" s="39">
        <v>4952</v>
      </c>
      <c r="F49" s="39"/>
      <c r="G49" s="39">
        <f t="shared" si="4"/>
        <v>4952</v>
      </c>
      <c r="H49" s="44"/>
      <c r="I49" s="44"/>
      <c r="J49" s="39">
        <f t="shared" si="5"/>
        <v>4952</v>
      </c>
      <c r="K49" s="39">
        <f t="shared" si="6"/>
        <v>0</v>
      </c>
      <c r="L49" s="39">
        <f t="shared" si="7"/>
        <v>4952</v>
      </c>
    </row>
    <row r="50" spans="1:12" ht="12.75" customHeight="1" x14ac:dyDescent="0.2">
      <c r="A50" s="15" t="s">
        <v>151</v>
      </c>
      <c r="B50" s="39">
        <v>2362</v>
      </c>
      <c r="C50" s="39"/>
      <c r="D50" s="39">
        <f t="shared" si="2"/>
        <v>2362</v>
      </c>
      <c r="E50" s="39">
        <v>2362</v>
      </c>
      <c r="F50" s="39"/>
      <c r="G50" s="39">
        <f t="shared" si="4"/>
        <v>2362</v>
      </c>
      <c r="H50" s="44">
        <v>1467</v>
      </c>
      <c r="I50" s="44"/>
      <c r="J50" s="39">
        <f t="shared" si="5"/>
        <v>3829</v>
      </c>
      <c r="K50" s="39">
        <f t="shared" si="6"/>
        <v>0</v>
      </c>
      <c r="L50" s="39">
        <f t="shared" si="7"/>
        <v>3829</v>
      </c>
    </row>
    <row r="51" spans="1:12" ht="12.75" customHeight="1" x14ac:dyDescent="0.2">
      <c r="A51" s="15" t="s">
        <v>266</v>
      </c>
      <c r="B51" s="39"/>
      <c r="C51" s="39"/>
      <c r="D51" s="39"/>
      <c r="E51" s="39"/>
      <c r="F51" s="39">
        <v>30000</v>
      </c>
      <c r="G51" s="39">
        <f t="shared" si="4"/>
        <v>30000</v>
      </c>
      <c r="H51" s="44"/>
      <c r="I51" s="44">
        <v>-19769</v>
      </c>
      <c r="J51" s="39">
        <f t="shared" si="5"/>
        <v>0</v>
      </c>
      <c r="K51" s="39">
        <f t="shared" si="6"/>
        <v>10231</v>
      </c>
      <c r="L51" s="39">
        <f t="shared" si="7"/>
        <v>10231</v>
      </c>
    </row>
    <row r="52" spans="1:12" ht="12.75" customHeight="1" x14ac:dyDescent="0.2">
      <c r="A52" s="15" t="s">
        <v>267</v>
      </c>
      <c r="B52" s="39"/>
      <c r="C52" s="39"/>
      <c r="D52" s="39"/>
      <c r="E52" s="39"/>
      <c r="F52" s="39">
        <v>94488</v>
      </c>
      <c r="G52" s="39">
        <f t="shared" si="4"/>
        <v>94488</v>
      </c>
      <c r="H52" s="44"/>
      <c r="I52" s="44">
        <v>15228</v>
      </c>
      <c r="J52" s="39">
        <f t="shared" si="5"/>
        <v>0</v>
      </c>
      <c r="K52" s="39">
        <f t="shared" si="6"/>
        <v>109716</v>
      </c>
      <c r="L52" s="39">
        <f t="shared" si="7"/>
        <v>109716</v>
      </c>
    </row>
    <row r="53" spans="1:12" ht="12.75" customHeight="1" x14ac:dyDescent="0.2">
      <c r="A53" s="15" t="s">
        <v>268</v>
      </c>
      <c r="B53" s="39"/>
      <c r="C53" s="39"/>
      <c r="D53" s="39"/>
      <c r="E53" s="39"/>
      <c r="F53" s="39">
        <v>4720</v>
      </c>
      <c r="G53" s="39">
        <f t="shared" si="4"/>
        <v>4720</v>
      </c>
      <c r="H53" s="44"/>
      <c r="I53" s="44">
        <v>156</v>
      </c>
      <c r="J53" s="39">
        <f t="shared" si="5"/>
        <v>0</v>
      </c>
      <c r="K53" s="39">
        <f t="shared" si="6"/>
        <v>4876</v>
      </c>
      <c r="L53" s="39">
        <f t="shared" si="7"/>
        <v>4876</v>
      </c>
    </row>
    <row r="54" spans="1:12" ht="12.75" customHeight="1" x14ac:dyDescent="0.2">
      <c r="A54" s="15" t="s">
        <v>260</v>
      </c>
      <c r="B54" s="12"/>
      <c r="C54" s="15"/>
      <c r="D54" s="15"/>
      <c r="E54" s="15">
        <v>6280</v>
      </c>
      <c r="F54" s="15"/>
      <c r="G54" s="39">
        <f t="shared" si="4"/>
        <v>6280</v>
      </c>
      <c r="H54" s="58">
        <v>3577</v>
      </c>
      <c r="I54" s="45"/>
      <c r="J54" s="39">
        <f t="shared" si="5"/>
        <v>9857</v>
      </c>
      <c r="K54" s="39">
        <f t="shared" si="6"/>
        <v>0</v>
      </c>
      <c r="L54" s="15">
        <f>SUM(J54:K54)</f>
        <v>9857</v>
      </c>
    </row>
    <row r="55" spans="1:12" ht="12.75" customHeight="1" x14ac:dyDescent="0.2">
      <c r="A55" s="15" t="s">
        <v>280</v>
      </c>
      <c r="B55" s="12"/>
      <c r="C55" s="15"/>
      <c r="D55" s="15"/>
      <c r="E55" s="15"/>
      <c r="F55" s="15"/>
      <c r="G55" s="39"/>
      <c r="H55" s="58">
        <v>100</v>
      </c>
      <c r="I55" s="45"/>
      <c r="J55" s="39">
        <f t="shared" si="5"/>
        <v>100</v>
      </c>
      <c r="K55" s="39">
        <f t="shared" si="6"/>
        <v>0</v>
      </c>
      <c r="L55" s="15">
        <f>SUM(J55:K55)</f>
        <v>100</v>
      </c>
    </row>
    <row r="56" spans="1:12" ht="12.75" customHeight="1" x14ac:dyDescent="0.2">
      <c r="A56" s="15"/>
      <c r="B56" s="29"/>
      <c r="C56" s="29"/>
      <c r="D56" s="29"/>
      <c r="E56" s="29"/>
      <c r="F56" s="29"/>
      <c r="G56" s="29"/>
      <c r="H56" s="66"/>
      <c r="I56" s="66"/>
      <c r="J56" s="29"/>
      <c r="K56" s="29"/>
      <c r="L56" s="29"/>
    </row>
    <row r="57" spans="1:12" ht="12.75" customHeight="1" x14ac:dyDescent="0.2">
      <c r="A57" s="8" t="s">
        <v>19</v>
      </c>
      <c r="B57" s="9">
        <f>SUM(B58:B59)</f>
        <v>500</v>
      </c>
      <c r="C57" s="9">
        <f t="shared" ref="C57:L57" si="8">SUM(C58:C59)</f>
        <v>0</v>
      </c>
      <c r="D57" s="9">
        <f t="shared" si="8"/>
        <v>500</v>
      </c>
      <c r="E57" s="9">
        <f t="shared" si="8"/>
        <v>998</v>
      </c>
      <c r="F57" s="9">
        <f t="shared" si="8"/>
        <v>0</v>
      </c>
      <c r="G57" s="9">
        <f t="shared" si="8"/>
        <v>998</v>
      </c>
      <c r="H57" s="9">
        <f t="shared" si="8"/>
        <v>0</v>
      </c>
      <c r="I57" s="9">
        <f t="shared" si="8"/>
        <v>0</v>
      </c>
      <c r="J57" s="9">
        <f t="shared" si="8"/>
        <v>998</v>
      </c>
      <c r="K57" s="9">
        <f t="shared" si="8"/>
        <v>0</v>
      </c>
      <c r="L57" s="9">
        <f t="shared" si="8"/>
        <v>998</v>
      </c>
    </row>
    <row r="58" spans="1:12" ht="12.75" customHeight="1" x14ac:dyDescent="0.2">
      <c r="A58" s="11" t="s">
        <v>74</v>
      </c>
      <c r="B58" s="12">
        <v>500</v>
      </c>
      <c r="C58" s="12"/>
      <c r="D58" s="12">
        <f>SUM(B58:C58)</f>
        <v>500</v>
      </c>
      <c r="E58" s="12">
        <v>500</v>
      </c>
      <c r="F58" s="12"/>
      <c r="G58" s="12">
        <f>SUM(E58:F58)</f>
        <v>500</v>
      </c>
      <c r="H58" s="12"/>
      <c r="I58" s="12"/>
      <c r="J58" s="39">
        <f>SUM(E58,H58)</f>
        <v>500</v>
      </c>
      <c r="K58" s="39">
        <f>SUM(F58,I58)</f>
        <v>0</v>
      </c>
      <c r="L58" s="12">
        <f>SUM(J58:K58)</f>
        <v>500</v>
      </c>
    </row>
    <row r="59" spans="1:12" ht="12.75" customHeight="1" x14ac:dyDescent="0.2">
      <c r="A59" s="11" t="s">
        <v>263</v>
      </c>
      <c r="B59" s="12"/>
      <c r="C59" s="12"/>
      <c r="D59" s="12"/>
      <c r="E59" s="12">
        <v>498</v>
      </c>
      <c r="F59" s="12"/>
      <c r="G59" s="12">
        <f>SUM(E59:F59)</f>
        <v>498</v>
      </c>
      <c r="H59" s="12"/>
      <c r="I59" s="12"/>
      <c r="J59" s="39">
        <f>SUM(E59,H59)</f>
        <v>498</v>
      </c>
      <c r="K59" s="39">
        <f>SUM(F59,I59)</f>
        <v>0</v>
      </c>
      <c r="L59" s="12">
        <f>SUM(J59:K59)</f>
        <v>498</v>
      </c>
    </row>
    <row r="60" spans="1:12" ht="12.75" customHeight="1" x14ac:dyDescent="0.2">
      <c r="A60" s="28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</row>
    <row r="61" spans="1:12" ht="12.75" customHeight="1" x14ac:dyDescent="0.2">
      <c r="A61" s="8" t="s">
        <v>41</v>
      </c>
      <c r="B61" s="9">
        <f>SUM(B62:B62)</f>
        <v>483</v>
      </c>
      <c r="C61" s="9">
        <f t="shared" ref="C61:L61" si="9">SUM(C62:C62)</f>
        <v>0</v>
      </c>
      <c r="D61" s="9">
        <f t="shared" si="9"/>
        <v>483</v>
      </c>
      <c r="E61" s="9">
        <f t="shared" si="9"/>
        <v>483</v>
      </c>
      <c r="F61" s="9">
        <f t="shared" si="9"/>
        <v>0</v>
      </c>
      <c r="G61" s="9">
        <f t="shared" si="9"/>
        <v>483</v>
      </c>
      <c r="H61" s="9">
        <f t="shared" si="9"/>
        <v>0</v>
      </c>
      <c r="I61" s="9">
        <f t="shared" si="9"/>
        <v>0</v>
      </c>
      <c r="J61" s="9">
        <f t="shared" si="9"/>
        <v>483</v>
      </c>
      <c r="K61" s="9">
        <f t="shared" si="9"/>
        <v>0</v>
      </c>
      <c r="L61" s="9">
        <f t="shared" si="9"/>
        <v>483</v>
      </c>
    </row>
    <row r="62" spans="1:12" ht="12.75" customHeight="1" x14ac:dyDescent="0.2">
      <c r="A62" s="11" t="s">
        <v>42</v>
      </c>
      <c r="B62" s="12">
        <v>483</v>
      </c>
      <c r="C62" s="12"/>
      <c r="D62" s="12">
        <f>SUM(B62:C62)</f>
        <v>483</v>
      </c>
      <c r="E62" s="12">
        <v>483</v>
      </c>
      <c r="F62" s="12"/>
      <c r="G62" s="12">
        <f>SUM(E62:F62)</f>
        <v>483</v>
      </c>
      <c r="H62" s="12"/>
      <c r="I62" s="12"/>
      <c r="J62" s="39">
        <f>SUM(E62,H62)</f>
        <v>483</v>
      </c>
      <c r="K62" s="39">
        <f>SUM(F62,I62)</f>
        <v>0</v>
      </c>
      <c r="L62" s="12">
        <f>SUM(J62:K62)</f>
        <v>483</v>
      </c>
    </row>
    <row r="63" spans="1:12" ht="12.75" customHeight="1" x14ac:dyDescent="0.2">
      <c r="A63" s="28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1:12" ht="13.15" customHeight="1" x14ac:dyDescent="0.2">
      <c r="A64" s="8" t="s">
        <v>10</v>
      </c>
      <c r="B64" s="9">
        <f>SUM(B65:B73)</f>
        <v>357833</v>
      </c>
      <c r="C64" s="9">
        <f t="shared" ref="C64:K64" si="10">SUM(C65:C73)</f>
        <v>0</v>
      </c>
      <c r="D64" s="9">
        <f t="shared" si="10"/>
        <v>357833</v>
      </c>
      <c r="E64" s="9">
        <f t="shared" si="10"/>
        <v>396758</v>
      </c>
      <c r="F64" s="9">
        <f t="shared" si="10"/>
        <v>0</v>
      </c>
      <c r="G64" s="9">
        <f t="shared" si="10"/>
        <v>396758</v>
      </c>
      <c r="H64" s="9">
        <f t="shared" si="10"/>
        <v>29804</v>
      </c>
      <c r="I64" s="9">
        <f t="shared" si="10"/>
        <v>0</v>
      </c>
      <c r="J64" s="9">
        <f t="shared" si="10"/>
        <v>426562</v>
      </c>
      <c r="K64" s="9">
        <f t="shared" si="10"/>
        <v>0</v>
      </c>
      <c r="L64" s="9">
        <f>SUM(L65:L73)</f>
        <v>426562</v>
      </c>
    </row>
    <row r="65" spans="1:12" ht="13.15" customHeight="1" x14ac:dyDescent="0.2">
      <c r="A65" s="11" t="s">
        <v>244</v>
      </c>
      <c r="B65" s="12">
        <v>114096</v>
      </c>
      <c r="C65" s="12"/>
      <c r="D65" s="12">
        <f t="shared" ref="D65:D69" si="11">SUM(B65:C65)</f>
        <v>114096</v>
      </c>
      <c r="E65" s="12">
        <v>114096</v>
      </c>
      <c r="F65" s="12"/>
      <c r="G65" s="12">
        <f>SUM(E65:F65)</f>
        <v>114096</v>
      </c>
      <c r="H65" s="12"/>
      <c r="I65" s="12"/>
      <c r="J65" s="39">
        <f>SUM(E65,H65)</f>
        <v>114096</v>
      </c>
      <c r="K65" s="39">
        <f>SUM(F65,I65)</f>
        <v>0</v>
      </c>
      <c r="L65" s="12">
        <f t="shared" ref="L65:L66" si="12">SUM(J65:K65)</f>
        <v>114096</v>
      </c>
    </row>
    <row r="66" spans="1:12" ht="13.15" customHeight="1" x14ac:dyDescent="0.2">
      <c r="A66" s="11" t="s">
        <v>245</v>
      </c>
      <c r="B66" s="12">
        <v>50000</v>
      </c>
      <c r="C66" s="12"/>
      <c r="D66" s="12">
        <f t="shared" si="11"/>
        <v>50000</v>
      </c>
      <c r="E66" s="12">
        <v>50000</v>
      </c>
      <c r="F66" s="12"/>
      <c r="G66" s="12">
        <f t="shared" ref="G66:G70" si="13">SUM(E66:F66)</f>
        <v>50000</v>
      </c>
      <c r="H66" s="12"/>
      <c r="I66" s="12"/>
      <c r="J66" s="39">
        <f t="shared" ref="J66:J73" si="14">SUM(E66,H66)</f>
        <v>50000</v>
      </c>
      <c r="K66" s="39">
        <f t="shared" ref="K66:K73" si="15">SUM(F66,I66)</f>
        <v>0</v>
      </c>
      <c r="L66" s="12">
        <f t="shared" si="12"/>
        <v>50000</v>
      </c>
    </row>
    <row r="67" spans="1:12" ht="13.15" customHeight="1" x14ac:dyDescent="0.2">
      <c r="A67" s="11" t="s">
        <v>246</v>
      </c>
      <c r="B67" s="12">
        <v>166437</v>
      </c>
      <c r="C67" s="12"/>
      <c r="D67" s="12">
        <f>SUM(B67:C67)</f>
        <v>166437</v>
      </c>
      <c r="E67" s="12">
        <v>166437</v>
      </c>
      <c r="F67" s="12"/>
      <c r="G67" s="12">
        <f t="shared" si="13"/>
        <v>166437</v>
      </c>
      <c r="H67" s="12"/>
      <c r="I67" s="12"/>
      <c r="J67" s="39">
        <f t="shared" si="14"/>
        <v>166437</v>
      </c>
      <c r="K67" s="39">
        <f t="shared" si="15"/>
        <v>0</v>
      </c>
      <c r="L67" s="12">
        <f>SUM(J67:K67)</f>
        <v>166437</v>
      </c>
    </row>
    <row r="68" spans="1:12" ht="13.15" customHeight="1" x14ac:dyDescent="0.2">
      <c r="A68" s="11" t="s">
        <v>193</v>
      </c>
      <c r="B68" s="12">
        <v>27000</v>
      </c>
      <c r="C68" s="12"/>
      <c r="D68" s="12">
        <f t="shared" si="11"/>
        <v>27000</v>
      </c>
      <c r="E68" s="12">
        <v>27000</v>
      </c>
      <c r="F68" s="12"/>
      <c r="G68" s="12">
        <f t="shared" si="13"/>
        <v>27000</v>
      </c>
      <c r="H68" s="12"/>
      <c r="I68" s="12"/>
      <c r="J68" s="39">
        <f t="shared" si="14"/>
        <v>27000</v>
      </c>
      <c r="K68" s="39">
        <f t="shared" si="15"/>
        <v>0</v>
      </c>
      <c r="L68" s="12">
        <f t="shared" ref="L68:L69" si="16">SUM(J68:K68)</f>
        <v>27000</v>
      </c>
    </row>
    <row r="69" spans="1:12" ht="13.15" customHeight="1" x14ac:dyDescent="0.2">
      <c r="A69" s="11" t="s">
        <v>172</v>
      </c>
      <c r="B69" s="12">
        <v>300</v>
      </c>
      <c r="C69" s="12"/>
      <c r="D69" s="12">
        <f t="shared" si="11"/>
        <v>300</v>
      </c>
      <c r="E69" s="12">
        <v>300</v>
      </c>
      <c r="F69" s="12"/>
      <c r="G69" s="12">
        <f t="shared" si="13"/>
        <v>300</v>
      </c>
      <c r="H69" s="12"/>
      <c r="I69" s="12"/>
      <c r="J69" s="39">
        <f t="shared" si="14"/>
        <v>300</v>
      </c>
      <c r="K69" s="39">
        <f t="shared" si="15"/>
        <v>0</v>
      </c>
      <c r="L69" s="12">
        <f t="shared" si="16"/>
        <v>300</v>
      </c>
    </row>
    <row r="70" spans="1:12" ht="13.15" customHeight="1" x14ac:dyDescent="0.2">
      <c r="A70" s="11" t="s">
        <v>262</v>
      </c>
      <c r="B70" s="12"/>
      <c r="C70" s="12"/>
      <c r="D70" s="12"/>
      <c r="E70" s="12">
        <v>38925</v>
      </c>
      <c r="F70" s="12"/>
      <c r="G70" s="12">
        <f t="shared" si="13"/>
        <v>38925</v>
      </c>
      <c r="H70" s="12"/>
      <c r="I70" s="12"/>
      <c r="J70" s="39">
        <f t="shared" si="14"/>
        <v>38925</v>
      </c>
      <c r="K70" s="39">
        <f t="shared" si="15"/>
        <v>0</v>
      </c>
      <c r="L70" s="12">
        <f t="shared" ref="L70:L73" si="17">SUM(J70:K70)</f>
        <v>38925</v>
      </c>
    </row>
    <row r="71" spans="1:12" ht="13.15" customHeight="1" x14ac:dyDescent="0.2">
      <c r="A71" s="11" t="s">
        <v>281</v>
      </c>
      <c r="B71" s="12"/>
      <c r="C71" s="12"/>
      <c r="D71" s="12"/>
      <c r="E71" s="12"/>
      <c r="F71" s="12"/>
      <c r="G71" s="12"/>
      <c r="H71" s="58">
        <v>254</v>
      </c>
      <c r="I71" s="12"/>
      <c r="J71" s="39">
        <f t="shared" si="14"/>
        <v>254</v>
      </c>
      <c r="K71" s="39">
        <f t="shared" si="15"/>
        <v>0</v>
      </c>
      <c r="L71" s="12">
        <f t="shared" si="17"/>
        <v>254</v>
      </c>
    </row>
    <row r="72" spans="1:12" ht="13.15" customHeight="1" x14ac:dyDescent="0.2">
      <c r="A72" s="11" t="s">
        <v>282</v>
      </c>
      <c r="B72" s="12"/>
      <c r="C72" s="12"/>
      <c r="D72" s="12"/>
      <c r="E72" s="12"/>
      <c r="F72" s="12"/>
      <c r="G72" s="12"/>
      <c r="H72" s="58">
        <v>27300</v>
      </c>
      <c r="I72" s="12"/>
      <c r="J72" s="39">
        <f t="shared" si="14"/>
        <v>27300</v>
      </c>
      <c r="K72" s="39">
        <f t="shared" si="15"/>
        <v>0</v>
      </c>
      <c r="L72" s="12">
        <f t="shared" si="17"/>
        <v>27300</v>
      </c>
    </row>
    <row r="73" spans="1:12" ht="13.15" customHeight="1" x14ac:dyDescent="0.2">
      <c r="A73" s="11" t="s">
        <v>298</v>
      </c>
      <c r="B73" s="12"/>
      <c r="C73" s="12"/>
      <c r="D73" s="12"/>
      <c r="E73" s="12"/>
      <c r="F73" s="12"/>
      <c r="G73" s="12"/>
      <c r="H73" s="58">
        <v>2250</v>
      </c>
      <c r="I73" s="12"/>
      <c r="J73" s="39">
        <f t="shared" si="14"/>
        <v>2250</v>
      </c>
      <c r="K73" s="39">
        <f t="shared" si="15"/>
        <v>0</v>
      </c>
      <c r="L73" s="12">
        <f t="shared" si="17"/>
        <v>2250</v>
      </c>
    </row>
    <row r="74" spans="1:12" ht="13.15" customHeight="1" x14ac:dyDescent="0.2">
      <c r="A74" s="11"/>
      <c r="B74" s="12"/>
      <c r="C74" s="12"/>
      <c r="D74" s="12"/>
      <c r="E74" s="12"/>
      <c r="F74" s="12"/>
      <c r="G74" s="12"/>
      <c r="H74" s="12"/>
      <c r="I74" s="12"/>
      <c r="J74" s="12"/>
      <c r="K74" s="39"/>
      <c r="L74" s="12"/>
    </row>
    <row r="75" spans="1:12" ht="13.15" customHeight="1" x14ac:dyDescent="0.2">
      <c r="A75" s="8" t="s">
        <v>148</v>
      </c>
      <c r="B75" s="9">
        <f>SUM(B76:B77)</f>
        <v>9080</v>
      </c>
      <c r="C75" s="9">
        <f t="shared" ref="C75:L75" si="18">SUM(C76:C77)</f>
        <v>0</v>
      </c>
      <c r="D75" s="9">
        <f t="shared" si="18"/>
        <v>9080</v>
      </c>
      <c r="E75" s="9">
        <f t="shared" si="18"/>
        <v>9080</v>
      </c>
      <c r="F75" s="9">
        <f t="shared" si="18"/>
        <v>0</v>
      </c>
      <c r="G75" s="9">
        <f t="shared" si="18"/>
        <v>9080</v>
      </c>
      <c r="H75" s="9">
        <f t="shared" si="18"/>
        <v>0</v>
      </c>
      <c r="I75" s="9">
        <f t="shared" si="18"/>
        <v>0</v>
      </c>
      <c r="J75" s="9">
        <f t="shared" si="18"/>
        <v>9080</v>
      </c>
      <c r="K75" s="9">
        <f t="shared" si="18"/>
        <v>0</v>
      </c>
      <c r="L75" s="9">
        <f t="shared" si="18"/>
        <v>9080</v>
      </c>
    </row>
    <row r="76" spans="1:12" ht="13.15" customHeight="1" x14ac:dyDescent="0.2">
      <c r="A76" s="11" t="s">
        <v>149</v>
      </c>
      <c r="B76" s="12">
        <v>4000</v>
      </c>
      <c r="C76" s="12"/>
      <c r="D76" s="12">
        <f>SUM(B76:C76)</f>
        <v>4000</v>
      </c>
      <c r="E76" s="12">
        <v>4000</v>
      </c>
      <c r="F76" s="12"/>
      <c r="G76" s="12">
        <f>SUM(E76:F76)</f>
        <v>4000</v>
      </c>
      <c r="H76" s="12"/>
      <c r="I76" s="12"/>
      <c r="J76" s="39">
        <f>SUM(E76,H76)</f>
        <v>4000</v>
      </c>
      <c r="K76" s="39">
        <f>SUM(F76,I76)</f>
        <v>0</v>
      </c>
      <c r="L76" s="12">
        <f>SUM(J76:K76)</f>
        <v>4000</v>
      </c>
    </row>
    <row r="77" spans="1:12" ht="13.15" customHeight="1" x14ac:dyDescent="0.2">
      <c r="A77" s="11" t="s">
        <v>274</v>
      </c>
      <c r="B77" s="12">
        <v>5080</v>
      </c>
      <c r="C77" s="12"/>
      <c r="D77" s="12">
        <f>SUM(B77:C77)</f>
        <v>5080</v>
      </c>
      <c r="E77" s="12">
        <v>5080</v>
      </c>
      <c r="F77" s="12"/>
      <c r="G77" s="12">
        <f>SUM(E77:F77)</f>
        <v>5080</v>
      </c>
      <c r="H77" s="12"/>
      <c r="I77" s="12"/>
      <c r="J77" s="39">
        <f>SUM(E77,H77)</f>
        <v>5080</v>
      </c>
      <c r="K77" s="39">
        <f>SUM(F77,I77)</f>
        <v>0</v>
      </c>
      <c r="L77" s="12">
        <f>SUM(J77:K77)</f>
        <v>5080</v>
      </c>
    </row>
    <row r="78" spans="1:12" ht="13.1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</row>
    <row r="79" spans="1:12" ht="13.15" customHeight="1" x14ac:dyDescent="0.2">
      <c r="A79" s="8" t="s">
        <v>8</v>
      </c>
      <c r="B79" s="9">
        <f>SUM(B81:B99)</f>
        <v>265726</v>
      </c>
      <c r="C79" s="9">
        <f t="shared" ref="C79:K79" si="19">SUM(C81:C99)</f>
        <v>0</v>
      </c>
      <c r="D79" s="9">
        <f t="shared" si="19"/>
        <v>265726</v>
      </c>
      <c r="E79" s="9">
        <f t="shared" si="19"/>
        <v>265726</v>
      </c>
      <c r="F79" s="9">
        <f t="shared" si="19"/>
        <v>0</v>
      </c>
      <c r="G79" s="9">
        <f t="shared" si="19"/>
        <v>265726</v>
      </c>
      <c r="H79" s="9">
        <f t="shared" si="19"/>
        <v>-78222</v>
      </c>
      <c r="I79" s="9">
        <f t="shared" si="19"/>
        <v>0</v>
      </c>
      <c r="J79" s="9">
        <f>SUM(J81:J99)</f>
        <v>187504</v>
      </c>
      <c r="K79" s="9">
        <f t="shared" si="19"/>
        <v>0</v>
      </c>
      <c r="L79" s="9">
        <f>SUM(L81:L99)</f>
        <v>187504</v>
      </c>
    </row>
    <row r="80" spans="1:12" x14ac:dyDescent="0.2">
      <c r="A80" s="14" t="s">
        <v>2</v>
      </c>
      <c r="B80" s="9"/>
      <c r="C80" s="10"/>
      <c r="D80" s="10"/>
      <c r="E80" s="10"/>
      <c r="F80" s="10"/>
      <c r="G80" s="10"/>
      <c r="H80" s="9"/>
      <c r="I80" s="10"/>
      <c r="J80" s="9"/>
      <c r="K80" s="10"/>
      <c r="L80" s="10"/>
    </row>
    <row r="81" spans="1:12" x14ac:dyDescent="0.2">
      <c r="A81" s="17" t="s">
        <v>176</v>
      </c>
      <c r="B81" s="12">
        <v>8000</v>
      </c>
      <c r="C81" s="15"/>
      <c r="D81" s="17">
        <f t="shared" ref="D81:D88" si="20">SUM(B81:C81)</f>
        <v>8000</v>
      </c>
      <c r="E81" s="17">
        <v>8000</v>
      </c>
      <c r="F81" s="17"/>
      <c r="G81" s="17">
        <f>SUM(E81:F81)</f>
        <v>8000</v>
      </c>
      <c r="H81" s="12">
        <v>-3000</v>
      </c>
      <c r="I81" s="15"/>
      <c r="J81" s="39">
        <f>SUM(E81,H81)</f>
        <v>5000</v>
      </c>
      <c r="K81" s="39">
        <f>SUM(F81,I81)</f>
        <v>0</v>
      </c>
      <c r="L81" s="17">
        <f t="shared" ref="L81:L91" si="21">SUM(J81:K81)</f>
        <v>5000</v>
      </c>
    </row>
    <row r="82" spans="1:12" x14ac:dyDescent="0.2">
      <c r="A82" s="11" t="s">
        <v>116</v>
      </c>
      <c r="B82" s="12">
        <v>2800</v>
      </c>
      <c r="C82" s="15"/>
      <c r="D82" s="17">
        <f t="shared" si="20"/>
        <v>2800</v>
      </c>
      <c r="E82" s="17">
        <v>2800</v>
      </c>
      <c r="F82" s="17"/>
      <c r="G82" s="17">
        <f t="shared" ref="G82:G99" si="22">SUM(E82:F82)</f>
        <v>2800</v>
      </c>
      <c r="H82" s="12">
        <v>-2800</v>
      </c>
      <c r="I82" s="15"/>
      <c r="J82" s="39">
        <f t="shared" ref="J82:J99" si="23">SUM(E82,H82)</f>
        <v>0</v>
      </c>
      <c r="K82" s="39">
        <f t="shared" ref="K82:K99" si="24">SUM(F82,I82)</f>
        <v>0</v>
      </c>
      <c r="L82" s="17">
        <f t="shared" si="21"/>
        <v>0</v>
      </c>
    </row>
    <row r="83" spans="1:12" ht="13.5" customHeight="1" x14ac:dyDescent="0.2">
      <c r="A83" s="12" t="s">
        <v>117</v>
      </c>
      <c r="B83" s="13">
        <v>3000</v>
      </c>
      <c r="C83" s="15"/>
      <c r="D83" s="17">
        <f t="shared" si="20"/>
        <v>3000</v>
      </c>
      <c r="E83" s="17">
        <v>3000</v>
      </c>
      <c r="F83" s="17"/>
      <c r="G83" s="17">
        <f t="shared" si="22"/>
        <v>3000</v>
      </c>
      <c r="H83" s="13">
        <v>-2000</v>
      </c>
      <c r="I83" s="15"/>
      <c r="J83" s="39">
        <f t="shared" si="23"/>
        <v>1000</v>
      </c>
      <c r="K83" s="39">
        <f t="shared" si="24"/>
        <v>0</v>
      </c>
      <c r="L83" s="17">
        <f t="shared" si="21"/>
        <v>1000</v>
      </c>
    </row>
    <row r="84" spans="1:12" ht="13.5" customHeight="1" x14ac:dyDescent="0.2">
      <c r="A84" s="12" t="s">
        <v>131</v>
      </c>
      <c r="B84" s="13">
        <v>28700</v>
      </c>
      <c r="C84" s="15"/>
      <c r="D84" s="17">
        <f t="shared" si="20"/>
        <v>28700</v>
      </c>
      <c r="E84" s="17">
        <v>28700</v>
      </c>
      <c r="F84" s="17"/>
      <c r="G84" s="17">
        <f t="shared" si="22"/>
        <v>28700</v>
      </c>
      <c r="H84" s="13"/>
      <c r="I84" s="15"/>
      <c r="J84" s="39">
        <f t="shared" si="23"/>
        <v>28700</v>
      </c>
      <c r="K84" s="39">
        <f t="shared" si="24"/>
        <v>0</v>
      </c>
      <c r="L84" s="17">
        <f t="shared" si="21"/>
        <v>28700</v>
      </c>
    </row>
    <row r="85" spans="1:12" ht="13.5" customHeight="1" x14ac:dyDescent="0.2">
      <c r="A85" s="12" t="s">
        <v>132</v>
      </c>
      <c r="B85" s="13">
        <v>100000</v>
      </c>
      <c r="C85" s="15"/>
      <c r="D85" s="17">
        <f t="shared" si="20"/>
        <v>100000</v>
      </c>
      <c r="E85" s="17">
        <v>100000</v>
      </c>
      <c r="F85" s="17"/>
      <c r="G85" s="17">
        <f t="shared" si="22"/>
        <v>100000</v>
      </c>
      <c r="H85" s="58">
        <v>-100000</v>
      </c>
      <c r="I85" s="15"/>
      <c r="J85" s="39">
        <f t="shared" si="23"/>
        <v>0</v>
      </c>
      <c r="K85" s="39">
        <f t="shared" si="24"/>
        <v>0</v>
      </c>
      <c r="L85" s="17">
        <f t="shared" si="21"/>
        <v>0</v>
      </c>
    </row>
    <row r="86" spans="1:12" x14ac:dyDescent="0.2">
      <c r="A86" s="17" t="s">
        <v>134</v>
      </c>
      <c r="B86" s="12">
        <v>5000</v>
      </c>
      <c r="C86" s="15"/>
      <c r="D86" s="17">
        <f t="shared" si="20"/>
        <v>5000</v>
      </c>
      <c r="E86" s="17">
        <v>5000</v>
      </c>
      <c r="F86" s="17"/>
      <c r="G86" s="17">
        <f t="shared" si="22"/>
        <v>5000</v>
      </c>
      <c r="H86" s="58"/>
      <c r="I86" s="15"/>
      <c r="J86" s="39">
        <f t="shared" si="23"/>
        <v>5000</v>
      </c>
      <c r="K86" s="39">
        <f t="shared" si="24"/>
        <v>0</v>
      </c>
      <c r="L86" s="17">
        <f t="shared" si="21"/>
        <v>5000</v>
      </c>
    </row>
    <row r="87" spans="1:12" x14ac:dyDescent="0.2">
      <c r="A87" s="17" t="s">
        <v>215</v>
      </c>
      <c r="B87" s="12">
        <v>6065</v>
      </c>
      <c r="C87" s="15"/>
      <c r="D87" s="17">
        <f t="shared" si="20"/>
        <v>6065</v>
      </c>
      <c r="E87" s="17">
        <v>6065</v>
      </c>
      <c r="F87" s="17"/>
      <c r="G87" s="17">
        <f t="shared" si="22"/>
        <v>6065</v>
      </c>
      <c r="H87" s="58"/>
      <c r="I87" s="15"/>
      <c r="J87" s="39">
        <f t="shared" si="23"/>
        <v>6065</v>
      </c>
      <c r="K87" s="39">
        <f t="shared" si="24"/>
        <v>0</v>
      </c>
      <c r="L87" s="17">
        <f t="shared" si="21"/>
        <v>6065</v>
      </c>
    </row>
    <row r="88" spans="1:12" x14ac:dyDescent="0.2">
      <c r="A88" s="17" t="s">
        <v>218</v>
      </c>
      <c r="B88" s="12">
        <v>4456</v>
      </c>
      <c r="C88" s="15"/>
      <c r="D88" s="17">
        <f t="shared" si="20"/>
        <v>4456</v>
      </c>
      <c r="E88" s="17">
        <v>4456</v>
      </c>
      <c r="F88" s="17"/>
      <c r="G88" s="17">
        <f t="shared" si="22"/>
        <v>4456</v>
      </c>
      <c r="H88" s="58"/>
      <c r="I88" s="15"/>
      <c r="J88" s="39">
        <f t="shared" si="23"/>
        <v>4456</v>
      </c>
      <c r="K88" s="39">
        <f t="shared" si="24"/>
        <v>0</v>
      </c>
      <c r="L88" s="17">
        <f t="shared" si="21"/>
        <v>4456</v>
      </c>
    </row>
    <row r="89" spans="1:12" x14ac:dyDescent="0.2">
      <c r="A89" s="17" t="s">
        <v>278</v>
      </c>
      <c r="B89" s="12"/>
      <c r="C89" s="15"/>
      <c r="D89" s="17"/>
      <c r="E89" s="17"/>
      <c r="F89" s="17"/>
      <c r="G89" s="17"/>
      <c r="H89" s="58">
        <v>2869</v>
      </c>
      <c r="I89" s="15"/>
      <c r="J89" s="39">
        <f t="shared" si="23"/>
        <v>2869</v>
      </c>
      <c r="K89" s="39">
        <f t="shared" si="24"/>
        <v>0</v>
      </c>
      <c r="L89" s="17">
        <f t="shared" si="21"/>
        <v>2869</v>
      </c>
    </row>
    <row r="90" spans="1:12" x14ac:dyDescent="0.2">
      <c r="A90" s="17" t="s">
        <v>289</v>
      </c>
      <c r="B90" s="12"/>
      <c r="C90" s="15"/>
      <c r="D90" s="17"/>
      <c r="E90" s="17"/>
      <c r="F90" s="17"/>
      <c r="G90" s="17"/>
      <c r="H90" s="58">
        <v>623</v>
      </c>
      <c r="I90" s="15"/>
      <c r="J90" s="39">
        <f t="shared" si="23"/>
        <v>623</v>
      </c>
      <c r="K90" s="39">
        <f t="shared" si="24"/>
        <v>0</v>
      </c>
      <c r="L90" s="17">
        <f t="shared" si="21"/>
        <v>623</v>
      </c>
    </row>
    <row r="91" spans="1:12" x14ac:dyDescent="0.2">
      <c r="A91" s="17" t="s">
        <v>290</v>
      </c>
      <c r="B91" s="12"/>
      <c r="C91" s="15"/>
      <c r="D91" s="17"/>
      <c r="E91" s="17"/>
      <c r="F91" s="17"/>
      <c r="G91" s="17"/>
      <c r="H91" s="58">
        <v>29086</v>
      </c>
      <c r="I91" s="15"/>
      <c r="J91" s="39">
        <f t="shared" si="23"/>
        <v>29086</v>
      </c>
      <c r="K91" s="39">
        <f t="shared" si="24"/>
        <v>0</v>
      </c>
      <c r="L91" s="17">
        <f t="shared" si="21"/>
        <v>29086</v>
      </c>
    </row>
    <row r="92" spans="1:12" x14ac:dyDescent="0.2">
      <c r="A92" s="17"/>
      <c r="B92" s="12"/>
      <c r="C92" s="15"/>
      <c r="D92" s="17"/>
      <c r="E92" s="17"/>
      <c r="F92" s="17"/>
      <c r="G92" s="17"/>
      <c r="H92" s="12"/>
      <c r="I92" s="15"/>
      <c r="J92" s="39"/>
      <c r="K92" s="39"/>
      <c r="L92" s="17"/>
    </row>
    <row r="93" spans="1:12" x14ac:dyDescent="0.2">
      <c r="A93" s="16" t="s">
        <v>3</v>
      </c>
      <c r="B93" s="12"/>
      <c r="C93" s="15"/>
      <c r="D93" s="15"/>
      <c r="E93" s="15"/>
      <c r="F93" s="15"/>
      <c r="G93" s="17"/>
      <c r="H93" s="12"/>
      <c r="I93" s="15"/>
      <c r="J93" s="39"/>
      <c r="K93" s="39"/>
      <c r="L93" s="15"/>
    </row>
    <row r="94" spans="1:12" x14ac:dyDescent="0.2">
      <c r="A94" s="15" t="s">
        <v>7</v>
      </c>
      <c r="B94" s="12">
        <v>2000</v>
      </c>
      <c r="C94" s="15"/>
      <c r="D94" s="15">
        <f>SUM(B94:C94)</f>
        <v>2000</v>
      </c>
      <c r="E94" s="15">
        <v>2000</v>
      </c>
      <c r="F94" s="15"/>
      <c r="G94" s="17">
        <f t="shared" si="22"/>
        <v>2000</v>
      </c>
      <c r="H94" s="12"/>
      <c r="I94" s="15"/>
      <c r="J94" s="39">
        <f t="shared" si="23"/>
        <v>2000</v>
      </c>
      <c r="K94" s="39">
        <f t="shared" si="24"/>
        <v>0</v>
      </c>
      <c r="L94" s="15">
        <f>SUM(J94:K94)</f>
        <v>2000</v>
      </c>
    </row>
    <row r="95" spans="1:12" x14ac:dyDescent="0.2">
      <c r="A95" s="15" t="s">
        <v>211</v>
      </c>
      <c r="B95" s="12">
        <v>53208</v>
      </c>
      <c r="C95" s="15"/>
      <c r="D95" s="15">
        <f t="shared" ref="D95:D99" si="25">SUM(B95:C95)</f>
        <v>53208</v>
      </c>
      <c r="E95" s="15">
        <v>53208</v>
      </c>
      <c r="F95" s="15"/>
      <c r="G95" s="17">
        <f t="shared" si="22"/>
        <v>53208</v>
      </c>
      <c r="H95" s="12"/>
      <c r="I95" s="15"/>
      <c r="J95" s="39">
        <f t="shared" si="23"/>
        <v>53208</v>
      </c>
      <c r="K95" s="39">
        <f t="shared" si="24"/>
        <v>0</v>
      </c>
      <c r="L95" s="15">
        <f t="shared" ref="L95:L99" si="26">SUM(J95:K95)</f>
        <v>53208</v>
      </c>
    </row>
    <row r="96" spans="1:12" x14ac:dyDescent="0.2">
      <c r="A96" s="15" t="s">
        <v>216</v>
      </c>
      <c r="B96" s="12">
        <v>43431</v>
      </c>
      <c r="C96" s="15"/>
      <c r="D96" s="15">
        <f t="shared" si="25"/>
        <v>43431</v>
      </c>
      <c r="E96" s="15">
        <v>43431</v>
      </c>
      <c r="F96" s="15"/>
      <c r="G96" s="17">
        <f t="shared" si="22"/>
        <v>43431</v>
      </c>
      <c r="H96" s="12"/>
      <c r="I96" s="15"/>
      <c r="J96" s="39">
        <f t="shared" si="23"/>
        <v>43431</v>
      </c>
      <c r="K96" s="39">
        <f t="shared" si="24"/>
        <v>0</v>
      </c>
      <c r="L96" s="15">
        <f t="shared" si="26"/>
        <v>43431</v>
      </c>
    </row>
    <row r="97" spans="1:12" x14ac:dyDescent="0.2">
      <c r="A97" s="15" t="s">
        <v>217</v>
      </c>
      <c r="B97" s="12">
        <v>366</v>
      </c>
      <c r="C97" s="15"/>
      <c r="D97" s="15">
        <f t="shared" si="25"/>
        <v>366</v>
      </c>
      <c r="E97" s="15">
        <v>366</v>
      </c>
      <c r="F97" s="15"/>
      <c r="G97" s="17">
        <f t="shared" si="22"/>
        <v>366</v>
      </c>
      <c r="H97" s="12"/>
      <c r="I97" s="15"/>
      <c r="J97" s="39">
        <f t="shared" si="23"/>
        <v>366</v>
      </c>
      <c r="K97" s="39">
        <f t="shared" si="24"/>
        <v>0</v>
      </c>
      <c r="L97" s="15">
        <f t="shared" si="26"/>
        <v>366</v>
      </c>
    </row>
    <row r="98" spans="1:12" x14ac:dyDescent="0.2">
      <c r="A98" s="15" t="s">
        <v>135</v>
      </c>
      <c r="B98" s="12">
        <v>1200</v>
      </c>
      <c r="C98" s="15"/>
      <c r="D98" s="15">
        <f t="shared" si="25"/>
        <v>1200</v>
      </c>
      <c r="E98" s="15">
        <v>1200</v>
      </c>
      <c r="F98" s="15"/>
      <c r="G98" s="17">
        <f t="shared" si="22"/>
        <v>1200</v>
      </c>
      <c r="H98" s="12"/>
      <c r="I98" s="15"/>
      <c r="J98" s="39">
        <f t="shared" si="23"/>
        <v>1200</v>
      </c>
      <c r="K98" s="39">
        <f t="shared" si="24"/>
        <v>0</v>
      </c>
      <c r="L98" s="15">
        <f t="shared" si="26"/>
        <v>1200</v>
      </c>
    </row>
    <row r="99" spans="1:12" x14ac:dyDescent="0.2">
      <c r="A99" s="15" t="s">
        <v>16</v>
      </c>
      <c r="B99" s="12">
        <v>7500</v>
      </c>
      <c r="C99" s="15"/>
      <c r="D99" s="15">
        <f t="shared" si="25"/>
        <v>7500</v>
      </c>
      <c r="E99" s="15">
        <v>7500</v>
      </c>
      <c r="F99" s="15"/>
      <c r="G99" s="17">
        <f t="shared" si="22"/>
        <v>7500</v>
      </c>
      <c r="H99" s="12">
        <v>-3000</v>
      </c>
      <c r="I99" s="15"/>
      <c r="J99" s="39">
        <f t="shared" si="23"/>
        <v>4500</v>
      </c>
      <c r="K99" s="39">
        <f t="shared" si="24"/>
        <v>0</v>
      </c>
      <c r="L99" s="15">
        <f t="shared" si="26"/>
        <v>4500</v>
      </c>
    </row>
    <row r="100" spans="1:12" x14ac:dyDescent="0.2">
      <c r="A100" s="15"/>
      <c r="B100" s="12"/>
      <c r="C100" s="15"/>
      <c r="D100" s="15"/>
      <c r="E100" s="15"/>
      <c r="F100" s="15"/>
      <c r="G100" s="15"/>
      <c r="H100" s="12"/>
      <c r="I100" s="15"/>
      <c r="J100" s="39"/>
      <c r="K100" s="15"/>
      <c r="L100" s="15"/>
    </row>
    <row r="101" spans="1:12" ht="12.75" customHeight="1" x14ac:dyDescent="0.2">
      <c r="A101" s="75" t="s">
        <v>0</v>
      </c>
      <c r="B101" s="70" t="s">
        <v>269</v>
      </c>
      <c r="C101" s="70"/>
      <c r="D101" s="70"/>
      <c r="E101" s="67" t="s">
        <v>273</v>
      </c>
      <c r="F101" s="67"/>
      <c r="G101" s="67"/>
      <c r="H101" s="72" t="s">
        <v>250</v>
      </c>
      <c r="I101" s="72"/>
      <c r="J101" s="67" t="s">
        <v>299</v>
      </c>
      <c r="K101" s="67"/>
      <c r="L101" s="67"/>
    </row>
    <row r="102" spans="1:12" ht="38.25" x14ac:dyDescent="0.2">
      <c r="A102" s="76"/>
      <c r="B102" s="55" t="s">
        <v>4</v>
      </c>
      <c r="C102" s="55" t="s">
        <v>5</v>
      </c>
      <c r="D102" s="55" t="s">
        <v>251</v>
      </c>
      <c r="E102" s="60"/>
      <c r="F102" s="60"/>
      <c r="G102" s="60"/>
      <c r="H102" s="55" t="s">
        <v>4</v>
      </c>
      <c r="I102" s="55" t="s">
        <v>5</v>
      </c>
      <c r="J102" s="55" t="s">
        <v>4</v>
      </c>
      <c r="K102" s="55" t="s">
        <v>5</v>
      </c>
      <c r="L102" s="55" t="s">
        <v>252</v>
      </c>
    </row>
    <row r="103" spans="1:12" x14ac:dyDescent="0.2">
      <c r="A103" s="49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</row>
    <row r="104" spans="1:12" x14ac:dyDescent="0.2">
      <c r="A104" s="23" t="s">
        <v>38</v>
      </c>
      <c r="B104" s="9">
        <f t="shared" ref="B104:L104" si="27">SUM(B105:B105)</f>
        <v>5000</v>
      </c>
      <c r="C104" s="9">
        <f t="shared" si="27"/>
        <v>0</v>
      </c>
      <c r="D104" s="9">
        <f t="shared" si="27"/>
        <v>5000</v>
      </c>
      <c r="E104" s="9">
        <f t="shared" si="27"/>
        <v>5000</v>
      </c>
      <c r="F104" s="9">
        <f t="shared" si="27"/>
        <v>0</v>
      </c>
      <c r="G104" s="9">
        <f t="shared" si="27"/>
        <v>5000</v>
      </c>
      <c r="H104" s="9">
        <f t="shared" si="27"/>
        <v>-5000</v>
      </c>
      <c r="I104" s="9">
        <f t="shared" si="27"/>
        <v>0</v>
      </c>
      <c r="J104" s="9">
        <f t="shared" si="27"/>
        <v>0</v>
      </c>
      <c r="K104" s="9">
        <f t="shared" si="27"/>
        <v>0</v>
      </c>
      <c r="L104" s="9">
        <f t="shared" si="27"/>
        <v>0</v>
      </c>
    </row>
    <row r="105" spans="1:12" x14ac:dyDescent="0.2">
      <c r="A105" s="15" t="s">
        <v>39</v>
      </c>
      <c r="B105" s="12">
        <v>5000</v>
      </c>
      <c r="C105" s="15"/>
      <c r="D105" s="15">
        <f>SUM(B105:C105)</f>
        <v>5000</v>
      </c>
      <c r="E105" s="15">
        <v>5000</v>
      </c>
      <c r="F105" s="15"/>
      <c r="G105" s="15">
        <f>SUM(E105:F105)</f>
        <v>5000</v>
      </c>
      <c r="H105" s="12">
        <v>-5000</v>
      </c>
      <c r="I105" s="15"/>
      <c r="J105" s="39">
        <f>SUM(E105,H105)</f>
        <v>0</v>
      </c>
      <c r="K105" s="39">
        <f>SUM(F105,I105)</f>
        <v>0</v>
      </c>
      <c r="L105" s="15">
        <f t="shared" ref="L105" si="28">SUM(J105:K105)</f>
        <v>0</v>
      </c>
    </row>
    <row r="106" spans="1:12" x14ac:dyDescent="0.2">
      <c r="A106" s="15"/>
      <c r="B106" s="12"/>
      <c r="C106" s="15"/>
      <c r="D106" s="15"/>
      <c r="E106" s="15"/>
      <c r="F106" s="15"/>
      <c r="G106" s="15"/>
      <c r="H106" s="12"/>
      <c r="I106" s="15"/>
      <c r="J106" s="12"/>
      <c r="K106" s="15"/>
      <c r="L106" s="15"/>
    </row>
    <row r="107" spans="1:12" x14ac:dyDescent="0.2">
      <c r="A107" s="23" t="s">
        <v>44</v>
      </c>
      <c r="B107" s="9">
        <f>SUM(B108:B111)</f>
        <v>26200</v>
      </c>
      <c r="C107" s="9">
        <f t="shared" ref="C107:K107" si="29">SUM(C108:C111)</f>
        <v>0</v>
      </c>
      <c r="D107" s="9">
        <f t="shared" si="29"/>
        <v>26200</v>
      </c>
      <c r="E107" s="9">
        <f t="shared" si="29"/>
        <v>26200</v>
      </c>
      <c r="F107" s="9">
        <f t="shared" si="29"/>
        <v>0</v>
      </c>
      <c r="G107" s="9">
        <f t="shared" si="29"/>
        <v>26200</v>
      </c>
      <c r="H107" s="9">
        <f t="shared" si="29"/>
        <v>-2209</v>
      </c>
      <c r="I107" s="9">
        <f t="shared" si="29"/>
        <v>0</v>
      </c>
      <c r="J107" s="9">
        <f t="shared" si="29"/>
        <v>23991</v>
      </c>
      <c r="K107" s="9">
        <f t="shared" si="29"/>
        <v>0</v>
      </c>
      <c r="L107" s="9">
        <f>SUM(L108:L111)</f>
        <v>23991</v>
      </c>
    </row>
    <row r="108" spans="1:12" x14ac:dyDescent="0.2">
      <c r="A108" s="37" t="s">
        <v>70</v>
      </c>
      <c r="B108" s="12">
        <v>6700</v>
      </c>
      <c r="C108" s="15"/>
      <c r="D108" s="15">
        <f>SUM(B108:C108)</f>
        <v>6700</v>
      </c>
      <c r="E108" s="15">
        <v>6700</v>
      </c>
      <c r="F108" s="15"/>
      <c r="G108" s="15">
        <f>SUM(E108:F108)</f>
        <v>6700</v>
      </c>
      <c r="H108" s="12"/>
      <c r="I108" s="15"/>
      <c r="J108" s="39">
        <f>SUM(E108,H108)</f>
        <v>6700</v>
      </c>
      <c r="K108" s="39">
        <f>SUM(F108,I108)</f>
        <v>0</v>
      </c>
      <c r="L108" s="15">
        <f t="shared" ref="L108" si="30">SUM(J108:K108)</f>
        <v>6700</v>
      </c>
    </row>
    <row r="109" spans="1:12" x14ac:dyDescent="0.2">
      <c r="A109" s="15" t="s">
        <v>50</v>
      </c>
      <c r="B109" s="12">
        <v>9500</v>
      </c>
      <c r="C109" s="10"/>
      <c r="D109" s="15">
        <f>SUM(B109:C109)</f>
        <v>9500</v>
      </c>
      <c r="E109" s="15">
        <v>9500</v>
      </c>
      <c r="F109" s="15"/>
      <c r="G109" s="15">
        <f t="shared" ref="G109:G110" si="31">SUM(E109:F109)</f>
        <v>9500</v>
      </c>
      <c r="H109" s="12">
        <v>-2500</v>
      </c>
      <c r="I109" s="10"/>
      <c r="J109" s="39">
        <f t="shared" ref="J109:J111" si="32">SUM(E109,H109)</f>
        <v>7000</v>
      </c>
      <c r="K109" s="39">
        <f t="shared" ref="K109:K111" si="33">SUM(F109,I109)</f>
        <v>0</v>
      </c>
      <c r="L109" s="15">
        <f t="shared" ref="L109:L111" si="34">SUM(J109:K109)</f>
        <v>7000</v>
      </c>
    </row>
    <row r="110" spans="1:12" x14ac:dyDescent="0.2">
      <c r="A110" s="15" t="s">
        <v>141</v>
      </c>
      <c r="B110" s="12">
        <v>10000</v>
      </c>
      <c r="C110" s="10"/>
      <c r="D110" s="15">
        <f>SUM(B110:C110)</f>
        <v>10000</v>
      </c>
      <c r="E110" s="15">
        <v>10000</v>
      </c>
      <c r="F110" s="15"/>
      <c r="G110" s="15">
        <f t="shared" si="31"/>
        <v>10000</v>
      </c>
      <c r="H110" s="58">
        <f>-491-2000</f>
        <v>-2491</v>
      </c>
      <c r="I110" s="10"/>
      <c r="J110" s="39">
        <f t="shared" si="32"/>
        <v>7509</v>
      </c>
      <c r="K110" s="39">
        <f t="shared" si="33"/>
        <v>0</v>
      </c>
      <c r="L110" s="15">
        <f t="shared" si="34"/>
        <v>7509</v>
      </c>
    </row>
    <row r="111" spans="1:12" x14ac:dyDescent="0.2">
      <c r="A111" s="15" t="s">
        <v>287</v>
      </c>
      <c r="B111" s="12"/>
      <c r="C111" s="10"/>
      <c r="D111" s="15"/>
      <c r="E111" s="15"/>
      <c r="F111" s="15"/>
      <c r="G111" s="15"/>
      <c r="H111" s="58">
        <v>2782</v>
      </c>
      <c r="I111" s="10"/>
      <c r="J111" s="39">
        <f t="shared" si="32"/>
        <v>2782</v>
      </c>
      <c r="K111" s="39">
        <f t="shared" si="33"/>
        <v>0</v>
      </c>
      <c r="L111" s="15">
        <f t="shared" si="34"/>
        <v>2782</v>
      </c>
    </row>
    <row r="112" spans="1:12" x14ac:dyDescent="0.2">
      <c r="A112" s="15"/>
      <c r="B112" s="12"/>
      <c r="C112" s="10"/>
      <c r="D112" s="15"/>
      <c r="E112" s="15"/>
      <c r="F112" s="15"/>
      <c r="G112" s="15"/>
      <c r="H112" s="12"/>
      <c r="I112" s="10"/>
      <c r="J112" s="12"/>
      <c r="K112" s="10"/>
      <c r="L112" s="15"/>
    </row>
    <row r="113" spans="1:12" x14ac:dyDescent="0.2">
      <c r="A113" s="23" t="s">
        <v>139</v>
      </c>
      <c r="B113" s="9">
        <f>SUM(B114)</f>
        <v>11000</v>
      </c>
      <c r="C113" s="9">
        <f t="shared" ref="C113:L113" si="35">SUM(C114)</f>
        <v>0</v>
      </c>
      <c r="D113" s="9">
        <f t="shared" si="35"/>
        <v>11000</v>
      </c>
      <c r="E113" s="9">
        <f t="shared" si="35"/>
        <v>11000</v>
      </c>
      <c r="F113" s="9">
        <f t="shared" si="35"/>
        <v>0</v>
      </c>
      <c r="G113" s="9">
        <f t="shared" si="35"/>
        <v>11000</v>
      </c>
      <c r="H113" s="9">
        <f t="shared" si="35"/>
        <v>0</v>
      </c>
      <c r="I113" s="9">
        <f t="shared" si="35"/>
        <v>0</v>
      </c>
      <c r="J113" s="9">
        <f>SUM(J114)</f>
        <v>11000</v>
      </c>
      <c r="K113" s="9">
        <f t="shared" si="35"/>
        <v>0</v>
      </c>
      <c r="L113" s="9">
        <f t="shared" si="35"/>
        <v>11000</v>
      </c>
    </row>
    <row r="114" spans="1:12" x14ac:dyDescent="0.2">
      <c r="A114" s="15" t="s">
        <v>140</v>
      </c>
      <c r="B114" s="12">
        <v>11000</v>
      </c>
      <c r="C114" s="10"/>
      <c r="D114" s="15">
        <f>SUM(B114:C114)</f>
        <v>11000</v>
      </c>
      <c r="E114" s="15">
        <v>11000</v>
      </c>
      <c r="F114" s="15"/>
      <c r="G114" s="15">
        <f>SUM(E114:F114)</f>
        <v>11000</v>
      </c>
      <c r="H114" s="12"/>
      <c r="I114" s="10"/>
      <c r="J114" s="39">
        <f>SUM(E114,H114)</f>
        <v>11000</v>
      </c>
      <c r="K114" s="39">
        <f>SUM(F114,I114)</f>
        <v>0</v>
      </c>
      <c r="L114" s="15">
        <f t="shared" ref="L114" si="36">SUM(J114:K114)</f>
        <v>11000</v>
      </c>
    </row>
    <row r="115" spans="1:12" x14ac:dyDescent="0.2">
      <c r="A115" s="15"/>
      <c r="B115" s="12"/>
      <c r="C115" s="15"/>
      <c r="D115" s="17"/>
      <c r="E115" s="17"/>
      <c r="F115" s="17"/>
      <c r="G115" s="17"/>
      <c r="H115" s="12"/>
      <c r="I115" s="15"/>
      <c r="J115" s="12"/>
      <c r="K115" s="15"/>
      <c r="L115" s="17"/>
    </row>
    <row r="116" spans="1:12" x14ac:dyDescent="0.2">
      <c r="A116" s="8" t="s">
        <v>34</v>
      </c>
      <c r="B116" s="9">
        <f t="shared" ref="B116:G116" si="37">SUM(B117:B128)</f>
        <v>66309</v>
      </c>
      <c r="C116" s="9">
        <f t="shared" si="37"/>
        <v>0</v>
      </c>
      <c r="D116" s="9">
        <f t="shared" si="37"/>
        <v>66309</v>
      </c>
      <c r="E116" s="9">
        <f t="shared" si="37"/>
        <v>65781</v>
      </c>
      <c r="F116" s="9">
        <f t="shared" si="37"/>
        <v>0</v>
      </c>
      <c r="G116" s="9">
        <f t="shared" si="37"/>
        <v>65781</v>
      </c>
      <c r="H116" s="9">
        <f>SUM(H117:H128)</f>
        <v>-1171</v>
      </c>
      <c r="I116" s="9">
        <f t="shared" ref="I116:K116" si="38">SUM(I117:I128)</f>
        <v>0</v>
      </c>
      <c r="J116" s="9">
        <f t="shared" si="38"/>
        <v>64610</v>
      </c>
      <c r="K116" s="9">
        <f t="shared" si="38"/>
        <v>0</v>
      </c>
      <c r="L116" s="9">
        <f>SUM(L117:L128)</f>
        <v>64610</v>
      </c>
    </row>
    <row r="117" spans="1:12" x14ac:dyDescent="0.2">
      <c r="A117" s="11" t="s">
        <v>118</v>
      </c>
      <c r="B117" s="12">
        <v>5000</v>
      </c>
      <c r="C117" s="12"/>
      <c r="D117" s="13">
        <f t="shared" ref="D117:D125" si="39">SUM(B117:C117)</f>
        <v>5000</v>
      </c>
      <c r="E117" s="13">
        <v>5000</v>
      </c>
      <c r="F117" s="13"/>
      <c r="G117" s="13">
        <f>SUM(E117:F117)</f>
        <v>5000</v>
      </c>
      <c r="H117" s="12"/>
      <c r="I117" s="12"/>
      <c r="J117" s="39">
        <f>SUM(E117,H117)</f>
        <v>5000</v>
      </c>
      <c r="K117" s="39">
        <f>SUM(F117,I117)</f>
        <v>0</v>
      </c>
      <c r="L117" s="15">
        <f t="shared" ref="L117" si="40">SUM(J117:K117)</f>
        <v>5000</v>
      </c>
    </row>
    <row r="118" spans="1:12" x14ac:dyDescent="0.2">
      <c r="A118" s="15" t="s">
        <v>51</v>
      </c>
      <c r="B118" s="12">
        <v>3400</v>
      </c>
      <c r="C118" s="12"/>
      <c r="D118" s="13">
        <f t="shared" si="39"/>
        <v>3400</v>
      </c>
      <c r="E118" s="13">
        <v>3400</v>
      </c>
      <c r="F118" s="13"/>
      <c r="G118" s="13">
        <f t="shared" ref="G118:G125" si="41">SUM(E118:F118)</f>
        <v>3400</v>
      </c>
      <c r="H118" s="12"/>
      <c r="I118" s="12"/>
      <c r="J118" s="39">
        <f t="shared" ref="J118:J128" si="42">SUM(E118,H118)</f>
        <v>3400</v>
      </c>
      <c r="K118" s="39">
        <f t="shared" ref="K118:K128" si="43">SUM(F118,I118)</f>
        <v>0</v>
      </c>
      <c r="L118" s="15">
        <f t="shared" ref="L118:L128" si="44">SUM(J118:K118)</f>
        <v>3400</v>
      </c>
    </row>
    <row r="119" spans="1:12" x14ac:dyDescent="0.2">
      <c r="A119" s="15" t="s">
        <v>220</v>
      </c>
      <c r="B119" s="12">
        <v>3870</v>
      </c>
      <c r="C119" s="12"/>
      <c r="D119" s="13">
        <f t="shared" si="39"/>
        <v>3870</v>
      </c>
      <c r="E119" s="13">
        <v>3870</v>
      </c>
      <c r="F119" s="13"/>
      <c r="G119" s="13">
        <f t="shared" si="41"/>
        <v>3870</v>
      </c>
      <c r="H119" s="12"/>
      <c r="I119" s="12"/>
      <c r="J119" s="39">
        <f t="shared" si="42"/>
        <v>3870</v>
      </c>
      <c r="K119" s="39">
        <f t="shared" si="43"/>
        <v>0</v>
      </c>
      <c r="L119" s="15">
        <f t="shared" si="44"/>
        <v>3870</v>
      </c>
    </row>
    <row r="120" spans="1:12" x14ac:dyDescent="0.2">
      <c r="A120" s="15" t="s">
        <v>52</v>
      </c>
      <c r="B120" s="12">
        <v>4853</v>
      </c>
      <c r="C120" s="12"/>
      <c r="D120" s="12">
        <f t="shared" si="39"/>
        <v>4853</v>
      </c>
      <c r="E120" s="12">
        <v>4853</v>
      </c>
      <c r="F120" s="12"/>
      <c r="G120" s="13">
        <f t="shared" si="41"/>
        <v>4853</v>
      </c>
      <c r="H120" s="12"/>
      <c r="I120" s="12"/>
      <c r="J120" s="39">
        <f t="shared" si="42"/>
        <v>4853</v>
      </c>
      <c r="K120" s="39">
        <f t="shared" si="43"/>
        <v>0</v>
      </c>
      <c r="L120" s="15">
        <f t="shared" si="44"/>
        <v>4853</v>
      </c>
    </row>
    <row r="121" spans="1:12" x14ac:dyDescent="0.2">
      <c r="A121" s="15" t="s">
        <v>56</v>
      </c>
      <c r="B121" s="12">
        <v>23000</v>
      </c>
      <c r="C121" s="12"/>
      <c r="D121" s="12">
        <f t="shared" si="39"/>
        <v>23000</v>
      </c>
      <c r="E121" s="12">
        <v>22472</v>
      </c>
      <c r="F121" s="12"/>
      <c r="G121" s="13">
        <f t="shared" si="41"/>
        <v>22472</v>
      </c>
      <c r="H121" s="12"/>
      <c r="I121" s="12"/>
      <c r="J121" s="39">
        <f t="shared" si="42"/>
        <v>22472</v>
      </c>
      <c r="K121" s="39">
        <f t="shared" si="43"/>
        <v>0</v>
      </c>
      <c r="L121" s="15">
        <f t="shared" si="44"/>
        <v>22472</v>
      </c>
    </row>
    <row r="122" spans="1:12" x14ac:dyDescent="0.2">
      <c r="A122" s="15" t="s">
        <v>136</v>
      </c>
      <c r="B122" s="12">
        <v>13578</v>
      </c>
      <c r="C122" s="12"/>
      <c r="D122" s="12">
        <f t="shared" si="39"/>
        <v>13578</v>
      </c>
      <c r="E122" s="12">
        <v>13578</v>
      </c>
      <c r="F122" s="12"/>
      <c r="G122" s="13">
        <f t="shared" si="41"/>
        <v>13578</v>
      </c>
      <c r="H122" s="12"/>
      <c r="I122" s="12"/>
      <c r="J122" s="39">
        <f t="shared" si="42"/>
        <v>13578</v>
      </c>
      <c r="K122" s="39">
        <f t="shared" si="43"/>
        <v>0</v>
      </c>
      <c r="L122" s="15">
        <f t="shared" si="44"/>
        <v>13578</v>
      </c>
    </row>
    <row r="123" spans="1:12" x14ac:dyDescent="0.2">
      <c r="A123" s="15" t="s">
        <v>137</v>
      </c>
      <c r="B123" s="12">
        <v>1108</v>
      </c>
      <c r="C123" s="12"/>
      <c r="D123" s="12">
        <f t="shared" si="39"/>
        <v>1108</v>
      </c>
      <c r="E123" s="12">
        <v>1108</v>
      </c>
      <c r="F123" s="12"/>
      <c r="G123" s="13">
        <f t="shared" si="41"/>
        <v>1108</v>
      </c>
      <c r="H123" s="12"/>
      <c r="I123" s="12"/>
      <c r="J123" s="39">
        <f t="shared" si="42"/>
        <v>1108</v>
      </c>
      <c r="K123" s="39">
        <f t="shared" si="43"/>
        <v>0</v>
      </c>
      <c r="L123" s="15">
        <f t="shared" si="44"/>
        <v>1108</v>
      </c>
    </row>
    <row r="124" spans="1:12" x14ac:dyDescent="0.2">
      <c r="A124" s="12" t="s">
        <v>57</v>
      </c>
      <c r="B124" s="12">
        <v>8000</v>
      </c>
      <c r="C124" s="12"/>
      <c r="D124" s="12">
        <f t="shared" si="39"/>
        <v>8000</v>
      </c>
      <c r="E124" s="12">
        <v>8000</v>
      </c>
      <c r="F124" s="12"/>
      <c r="G124" s="13">
        <f t="shared" si="41"/>
        <v>8000</v>
      </c>
      <c r="H124" s="12">
        <v>-3000</v>
      </c>
      <c r="I124" s="12"/>
      <c r="J124" s="39">
        <f t="shared" si="42"/>
        <v>5000</v>
      </c>
      <c r="K124" s="39">
        <f t="shared" si="43"/>
        <v>0</v>
      </c>
      <c r="L124" s="15">
        <f t="shared" si="44"/>
        <v>5000</v>
      </c>
    </row>
    <row r="125" spans="1:12" x14ac:dyDescent="0.2">
      <c r="A125" s="15" t="s">
        <v>55</v>
      </c>
      <c r="B125" s="12">
        <v>3500</v>
      </c>
      <c r="C125" s="12"/>
      <c r="D125" s="12">
        <f t="shared" si="39"/>
        <v>3500</v>
      </c>
      <c r="E125" s="12">
        <v>3500</v>
      </c>
      <c r="F125" s="12"/>
      <c r="G125" s="13">
        <f t="shared" si="41"/>
        <v>3500</v>
      </c>
      <c r="H125" s="12"/>
      <c r="I125" s="12"/>
      <c r="J125" s="39">
        <f t="shared" si="42"/>
        <v>3500</v>
      </c>
      <c r="K125" s="39">
        <f t="shared" si="43"/>
        <v>0</v>
      </c>
      <c r="L125" s="15">
        <f t="shared" si="44"/>
        <v>3500</v>
      </c>
    </row>
    <row r="126" spans="1:12" x14ac:dyDescent="0.2">
      <c r="A126" s="15" t="s">
        <v>284</v>
      </c>
      <c r="B126" s="12"/>
      <c r="C126" s="12"/>
      <c r="D126" s="12"/>
      <c r="E126" s="12"/>
      <c r="F126" s="12"/>
      <c r="G126" s="13"/>
      <c r="H126" s="58">
        <v>491</v>
      </c>
      <c r="I126" s="12"/>
      <c r="J126" s="39">
        <f t="shared" si="42"/>
        <v>491</v>
      </c>
      <c r="K126" s="39">
        <f t="shared" si="43"/>
        <v>0</v>
      </c>
      <c r="L126" s="15">
        <f t="shared" si="44"/>
        <v>491</v>
      </c>
    </row>
    <row r="127" spans="1:12" x14ac:dyDescent="0.2">
      <c r="A127" s="15" t="s">
        <v>285</v>
      </c>
      <c r="B127" s="12"/>
      <c r="C127" s="12"/>
      <c r="D127" s="12"/>
      <c r="E127" s="12"/>
      <c r="F127" s="12"/>
      <c r="G127" s="13"/>
      <c r="H127" s="58">
        <v>512</v>
      </c>
      <c r="I127" s="12"/>
      <c r="J127" s="39">
        <f t="shared" si="42"/>
        <v>512</v>
      </c>
      <c r="K127" s="39">
        <f t="shared" si="43"/>
        <v>0</v>
      </c>
      <c r="L127" s="15">
        <f t="shared" si="44"/>
        <v>512</v>
      </c>
    </row>
    <row r="128" spans="1:12" x14ac:dyDescent="0.2">
      <c r="A128" s="15" t="s">
        <v>291</v>
      </c>
      <c r="B128" s="12"/>
      <c r="C128" s="12"/>
      <c r="D128" s="12"/>
      <c r="E128" s="12"/>
      <c r="F128" s="12"/>
      <c r="G128" s="13"/>
      <c r="H128" s="58">
        <v>826</v>
      </c>
      <c r="I128" s="12"/>
      <c r="J128" s="39">
        <f t="shared" si="42"/>
        <v>826</v>
      </c>
      <c r="K128" s="39">
        <f t="shared" si="43"/>
        <v>0</v>
      </c>
      <c r="L128" s="15">
        <f t="shared" si="44"/>
        <v>826</v>
      </c>
    </row>
    <row r="129" spans="1:12" x14ac:dyDescent="0.2">
      <c r="A129" s="15"/>
      <c r="B129" s="12"/>
      <c r="C129" s="12"/>
      <c r="D129" s="12"/>
      <c r="E129" s="12"/>
      <c r="F129" s="12"/>
      <c r="G129" s="12"/>
      <c r="H129" s="58"/>
      <c r="I129" s="12"/>
      <c r="J129" s="12"/>
      <c r="K129" s="12"/>
      <c r="L129" s="12"/>
    </row>
    <row r="130" spans="1:12" x14ac:dyDescent="0.2">
      <c r="A130" s="23" t="s">
        <v>81</v>
      </c>
      <c r="B130" s="9">
        <f t="shared" ref="B130:L130" si="45">SUM(B131)</f>
        <v>1950</v>
      </c>
      <c r="C130" s="9">
        <f t="shared" si="45"/>
        <v>0</v>
      </c>
      <c r="D130" s="9">
        <f t="shared" si="45"/>
        <v>1950</v>
      </c>
      <c r="E130" s="9">
        <f t="shared" si="45"/>
        <v>1950</v>
      </c>
      <c r="F130" s="9">
        <f t="shared" si="45"/>
        <v>0</v>
      </c>
      <c r="G130" s="9">
        <f t="shared" si="45"/>
        <v>1950</v>
      </c>
      <c r="H130" s="9">
        <f t="shared" si="45"/>
        <v>-1950</v>
      </c>
      <c r="I130" s="9">
        <f t="shared" si="45"/>
        <v>0</v>
      </c>
      <c r="J130" s="9">
        <f t="shared" si="45"/>
        <v>0</v>
      </c>
      <c r="K130" s="9">
        <f t="shared" si="45"/>
        <v>0</v>
      </c>
      <c r="L130" s="9">
        <f t="shared" si="45"/>
        <v>0</v>
      </c>
    </row>
    <row r="131" spans="1:12" x14ac:dyDescent="0.2">
      <c r="A131" s="15" t="s">
        <v>82</v>
      </c>
      <c r="B131" s="12">
        <v>1950</v>
      </c>
      <c r="C131" s="12"/>
      <c r="D131" s="12">
        <f>SUM(B131:C131)</f>
        <v>1950</v>
      </c>
      <c r="E131" s="12">
        <v>1950</v>
      </c>
      <c r="F131" s="12"/>
      <c r="G131" s="12">
        <f>SUM(E131:F131)</f>
        <v>1950</v>
      </c>
      <c r="H131" s="12">
        <v>-1950</v>
      </c>
      <c r="I131" s="12"/>
      <c r="J131" s="39">
        <f>SUM(E131,H131)</f>
        <v>0</v>
      </c>
      <c r="K131" s="39">
        <f>SUM(F131,I131)</f>
        <v>0</v>
      </c>
      <c r="L131" s="15">
        <f>SUM(J131:K131)</f>
        <v>0</v>
      </c>
    </row>
    <row r="132" spans="1:12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</row>
    <row r="133" spans="1:12" x14ac:dyDescent="0.2">
      <c r="A133" s="23" t="s">
        <v>130</v>
      </c>
      <c r="B133" s="9">
        <f>SUM(B134:B135)</f>
        <v>500</v>
      </c>
      <c r="C133" s="9">
        <f t="shared" ref="C133:L133" si="46">SUM(C134:C135)</f>
        <v>0</v>
      </c>
      <c r="D133" s="9">
        <f t="shared" si="46"/>
        <v>500</v>
      </c>
      <c r="E133" s="9">
        <f t="shared" si="46"/>
        <v>500</v>
      </c>
      <c r="F133" s="9">
        <f t="shared" si="46"/>
        <v>0</v>
      </c>
      <c r="G133" s="9">
        <f t="shared" si="46"/>
        <v>500</v>
      </c>
      <c r="H133" s="9">
        <f t="shared" si="46"/>
        <v>762</v>
      </c>
      <c r="I133" s="9">
        <f t="shared" si="46"/>
        <v>0</v>
      </c>
      <c r="J133" s="9">
        <f t="shared" si="46"/>
        <v>1262</v>
      </c>
      <c r="K133" s="9">
        <f t="shared" si="46"/>
        <v>0</v>
      </c>
      <c r="L133" s="9">
        <f t="shared" si="46"/>
        <v>1262</v>
      </c>
    </row>
    <row r="134" spans="1:12" x14ac:dyDescent="0.2">
      <c r="A134" s="15" t="s">
        <v>74</v>
      </c>
      <c r="B134" s="12">
        <v>500</v>
      </c>
      <c r="C134" s="12"/>
      <c r="D134" s="12">
        <f>SUM(B134:C134)</f>
        <v>500</v>
      </c>
      <c r="E134" s="12">
        <v>500</v>
      </c>
      <c r="F134" s="12"/>
      <c r="G134" s="12">
        <f>SUM(E134:F134)</f>
        <v>500</v>
      </c>
      <c r="H134" s="12"/>
      <c r="I134" s="12"/>
      <c r="J134" s="39">
        <f>SUM(E134,H134)</f>
        <v>500</v>
      </c>
      <c r="K134" s="39">
        <f>SUM(F134,I134)</f>
        <v>0</v>
      </c>
      <c r="L134" s="15">
        <f t="shared" ref="L134:L135" si="47">SUM(J134:K134)</f>
        <v>500</v>
      </c>
    </row>
    <row r="135" spans="1:12" x14ac:dyDescent="0.2">
      <c r="A135" s="15" t="s">
        <v>292</v>
      </c>
      <c r="B135" s="12"/>
      <c r="C135" s="12"/>
      <c r="D135" s="12"/>
      <c r="E135" s="12"/>
      <c r="F135" s="12"/>
      <c r="G135" s="12"/>
      <c r="H135" s="58">
        <v>762</v>
      </c>
      <c r="I135" s="12"/>
      <c r="J135" s="39">
        <f>SUM(E135,H135)</f>
        <v>762</v>
      </c>
      <c r="K135" s="39">
        <f>SUM(F135,I135)</f>
        <v>0</v>
      </c>
      <c r="L135" s="15">
        <f t="shared" si="47"/>
        <v>762</v>
      </c>
    </row>
    <row r="136" spans="1:12" x14ac:dyDescent="0.2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</row>
    <row r="137" spans="1:12" x14ac:dyDescent="0.2">
      <c r="A137" s="23" t="s">
        <v>71</v>
      </c>
      <c r="B137" s="9">
        <f t="shared" ref="B137:L137" si="48">SUM(B138:B139)</f>
        <v>4300</v>
      </c>
      <c r="C137" s="9">
        <f t="shared" si="48"/>
        <v>0</v>
      </c>
      <c r="D137" s="9">
        <f t="shared" si="48"/>
        <v>4300</v>
      </c>
      <c r="E137" s="9">
        <f t="shared" si="48"/>
        <v>4300</v>
      </c>
      <c r="F137" s="9">
        <f t="shared" si="48"/>
        <v>0</v>
      </c>
      <c r="G137" s="9">
        <f t="shared" si="48"/>
        <v>4300</v>
      </c>
      <c r="H137" s="9">
        <f t="shared" si="48"/>
        <v>-3800</v>
      </c>
      <c r="I137" s="9">
        <f t="shared" si="48"/>
        <v>0</v>
      </c>
      <c r="J137" s="9">
        <f t="shared" si="48"/>
        <v>500</v>
      </c>
      <c r="K137" s="9">
        <f t="shared" si="48"/>
        <v>0</v>
      </c>
      <c r="L137" s="9">
        <f t="shared" si="48"/>
        <v>500</v>
      </c>
    </row>
    <row r="138" spans="1:12" x14ac:dyDescent="0.2">
      <c r="A138" s="15" t="s">
        <v>72</v>
      </c>
      <c r="B138" s="12">
        <v>3800</v>
      </c>
      <c r="C138" s="12"/>
      <c r="D138" s="12">
        <f>SUM(B138:C138)</f>
        <v>3800</v>
      </c>
      <c r="E138" s="12">
        <v>3800</v>
      </c>
      <c r="F138" s="12"/>
      <c r="G138" s="12">
        <f>SUM(E138:F138)</f>
        <v>3800</v>
      </c>
      <c r="H138" s="12">
        <v>-3800</v>
      </c>
      <c r="I138" s="12"/>
      <c r="J138" s="39">
        <f>SUM(E138,H138)</f>
        <v>0</v>
      </c>
      <c r="K138" s="39">
        <f>SUM(F138,I138)</f>
        <v>0</v>
      </c>
      <c r="L138" s="15">
        <f t="shared" ref="L138" si="49">SUM(J138:K138)</f>
        <v>0</v>
      </c>
    </row>
    <row r="139" spans="1:12" x14ac:dyDescent="0.2">
      <c r="A139" s="15" t="s">
        <v>138</v>
      </c>
      <c r="B139" s="12">
        <v>500</v>
      </c>
      <c r="C139" s="12"/>
      <c r="D139" s="12">
        <f>SUM(B139:C139)</f>
        <v>500</v>
      </c>
      <c r="E139" s="12">
        <v>500</v>
      </c>
      <c r="F139" s="12"/>
      <c r="G139" s="12">
        <f>SUM(E139:F139)</f>
        <v>500</v>
      </c>
      <c r="H139" s="12"/>
      <c r="I139" s="12"/>
      <c r="J139" s="39">
        <f>SUM(E139,H139)</f>
        <v>500</v>
      </c>
      <c r="K139" s="39">
        <f>SUM(F139,I139)</f>
        <v>0</v>
      </c>
      <c r="L139" s="15">
        <f t="shared" ref="L139" si="50">SUM(J139:K139)</f>
        <v>500</v>
      </c>
    </row>
    <row r="140" spans="1:12" x14ac:dyDescent="0.2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</row>
    <row r="141" spans="1:12" x14ac:dyDescent="0.2">
      <c r="A141" s="23" t="s">
        <v>53</v>
      </c>
      <c r="B141" s="9">
        <f>SUM(B142:B144)</f>
        <v>5200</v>
      </c>
      <c r="C141" s="9">
        <f t="shared" ref="C141:K141" si="51">SUM(C142:C144)</f>
        <v>0</v>
      </c>
      <c r="D141" s="9">
        <f t="shared" si="51"/>
        <v>5200</v>
      </c>
      <c r="E141" s="9">
        <f t="shared" si="51"/>
        <v>7750</v>
      </c>
      <c r="F141" s="9">
        <f t="shared" si="51"/>
        <v>0</v>
      </c>
      <c r="G141" s="9">
        <f t="shared" si="51"/>
        <v>7750</v>
      </c>
      <c r="H141" s="9">
        <f t="shared" si="51"/>
        <v>24874</v>
      </c>
      <c r="I141" s="9">
        <f t="shared" si="51"/>
        <v>0</v>
      </c>
      <c r="J141" s="9">
        <f t="shared" si="51"/>
        <v>32624</v>
      </c>
      <c r="K141" s="9">
        <f t="shared" si="51"/>
        <v>0</v>
      </c>
      <c r="L141" s="9">
        <f>SUM(L142:L144)</f>
        <v>32624</v>
      </c>
    </row>
    <row r="142" spans="1:12" x14ac:dyDescent="0.2">
      <c r="A142" s="15" t="s">
        <v>142</v>
      </c>
      <c r="B142" s="12">
        <v>5200</v>
      </c>
      <c r="C142" s="12"/>
      <c r="D142" s="12">
        <f>SUM(B142:C142)</f>
        <v>5200</v>
      </c>
      <c r="E142" s="12">
        <v>6017</v>
      </c>
      <c r="F142" s="12"/>
      <c r="G142" s="12">
        <f>SUM(E142:F142)</f>
        <v>6017</v>
      </c>
      <c r="H142" s="12"/>
      <c r="I142" s="12"/>
      <c r="J142" s="39">
        <f t="shared" ref="J142:K144" si="52">SUM(E142,H142)</f>
        <v>6017</v>
      </c>
      <c r="K142" s="39">
        <f t="shared" si="52"/>
        <v>0</v>
      </c>
      <c r="L142" s="15">
        <f t="shared" ref="L142" si="53">SUM(J142:K142)</f>
        <v>6017</v>
      </c>
    </row>
    <row r="143" spans="1:12" x14ac:dyDescent="0.2">
      <c r="A143" s="15" t="s">
        <v>254</v>
      </c>
      <c r="B143" s="12"/>
      <c r="C143" s="12"/>
      <c r="D143" s="12"/>
      <c r="E143" s="12">
        <v>1733</v>
      </c>
      <c r="F143" s="12"/>
      <c r="G143" s="12">
        <f>SUM(E143:F143)</f>
        <v>1733</v>
      </c>
      <c r="H143" s="58"/>
      <c r="I143" s="12"/>
      <c r="J143" s="39">
        <f t="shared" si="52"/>
        <v>1733</v>
      </c>
      <c r="K143" s="39">
        <f t="shared" si="52"/>
        <v>0</v>
      </c>
      <c r="L143" s="15">
        <f t="shared" ref="L143:L144" si="54">SUM(J143:K143)</f>
        <v>1733</v>
      </c>
    </row>
    <row r="144" spans="1:12" x14ac:dyDescent="0.2">
      <c r="A144" s="15" t="s">
        <v>279</v>
      </c>
      <c r="B144" s="12"/>
      <c r="C144" s="12"/>
      <c r="D144" s="12"/>
      <c r="E144" s="12"/>
      <c r="F144" s="12"/>
      <c r="G144" s="12"/>
      <c r="H144" s="58">
        <v>24874</v>
      </c>
      <c r="I144" s="12"/>
      <c r="J144" s="39">
        <f t="shared" si="52"/>
        <v>24874</v>
      </c>
      <c r="K144" s="39">
        <f t="shared" si="52"/>
        <v>0</v>
      </c>
      <c r="L144" s="15">
        <f t="shared" si="54"/>
        <v>24874</v>
      </c>
    </row>
    <row r="145" spans="1:13" x14ac:dyDescent="0.2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1:13" x14ac:dyDescent="0.2">
      <c r="A146" s="8" t="s">
        <v>9</v>
      </c>
      <c r="B146" s="9">
        <f t="shared" ref="B146" si="55">SUM(B147:B154)</f>
        <v>75900</v>
      </c>
      <c r="C146" s="9">
        <f t="shared" ref="C146" si="56">SUM(C147:C154)</f>
        <v>0</v>
      </c>
      <c r="D146" s="9">
        <f t="shared" ref="D146:K146" si="57">SUM(D147:D154)</f>
        <v>75900</v>
      </c>
      <c r="E146" s="9">
        <f t="shared" si="57"/>
        <v>75442</v>
      </c>
      <c r="F146" s="9">
        <f t="shared" si="57"/>
        <v>0</v>
      </c>
      <c r="G146" s="9">
        <f t="shared" si="57"/>
        <v>75442</v>
      </c>
      <c r="H146" s="9">
        <f t="shared" si="57"/>
        <v>-19000</v>
      </c>
      <c r="I146" s="9">
        <f t="shared" si="57"/>
        <v>0</v>
      </c>
      <c r="J146" s="9">
        <f t="shared" si="57"/>
        <v>56442</v>
      </c>
      <c r="K146" s="9">
        <f t="shared" si="57"/>
        <v>0</v>
      </c>
      <c r="L146" s="9">
        <f>SUM(L147:L154)</f>
        <v>56442</v>
      </c>
      <c r="M146" s="64"/>
    </row>
    <row r="147" spans="1:13" x14ac:dyDescent="0.2">
      <c r="A147" s="11" t="s">
        <v>58</v>
      </c>
      <c r="B147" s="12">
        <v>30000</v>
      </c>
      <c r="C147" s="12"/>
      <c r="D147" s="15">
        <f t="shared" ref="D147:D154" si="58">SUM(B147:C147)</f>
        <v>30000</v>
      </c>
      <c r="E147" s="15">
        <v>30000</v>
      </c>
      <c r="F147" s="15"/>
      <c r="G147" s="15">
        <f>SUM(E147:F147)</f>
        <v>30000</v>
      </c>
      <c r="H147" s="12"/>
      <c r="I147" s="12"/>
      <c r="J147" s="39">
        <f>SUM(E147,H147)</f>
        <v>30000</v>
      </c>
      <c r="K147" s="39">
        <f>SUM(F147,I147)</f>
        <v>0</v>
      </c>
      <c r="L147" s="15">
        <f t="shared" ref="L147" si="59">SUM(J147:K147)</f>
        <v>30000</v>
      </c>
    </row>
    <row r="148" spans="1:13" x14ac:dyDescent="0.2">
      <c r="A148" s="11" t="s">
        <v>59</v>
      </c>
      <c r="B148" s="12">
        <v>5500</v>
      </c>
      <c r="C148" s="12"/>
      <c r="D148" s="15">
        <f t="shared" si="58"/>
        <v>5500</v>
      </c>
      <c r="E148" s="15">
        <v>5500</v>
      </c>
      <c r="F148" s="15"/>
      <c r="G148" s="15">
        <f t="shared" ref="G148:G154" si="60">SUM(E148:F148)</f>
        <v>5500</v>
      </c>
      <c r="H148" s="12"/>
      <c r="I148" s="12"/>
      <c r="J148" s="39">
        <f t="shared" ref="J148:J154" si="61">SUM(E148,H148)</f>
        <v>5500</v>
      </c>
      <c r="K148" s="39">
        <f t="shared" ref="K148:K154" si="62">SUM(F148,I148)</f>
        <v>0</v>
      </c>
      <c r="L148" s="15">
        <f t="shared" ref="L148:L154" si="63">SUM(J148:K148)</f>
        <v>5500</v>
      </c>
    </row>
    <row r="149" spans="1:13" x14ac:dyDescent="0.2">
      <c r="A149" s="11" t="s">
        <v>60</v>
      </c>
      <c r="B149" s="12">
        <v>3400</v>
      </c>
      <c r="C149" s="12"/>
      <c r="D149" s="15">
        <f t="shared" si="58"/>
        <v>3400</v>
      </c>
      <c r="E149" s="15">
        <v>3400</v>
      </c>
      <c r="F149" s="15"/>
      <c r="G149" s="15">
        <f t="shared" si="60"/>
        <v>3400</v>
      </c>
      <c r="H149" s="12"/>
      <c r="I149" s="12"/>
      <c r="J149" s="39">
        <f t="shared" si="61"/>
        <v>3400</v>
      </c>
      <c r="K149" s="39">
        <f t="shared" si="62"/>
        <v>0</v>
      </c>
      <c r="L149" s="15">
        <f t="shared" si="63"/>
        <v>3400</v>
      </c>
    </row>
    <row r="150" spans="1:13" x14ac:dyDescent="0.2">
      <c r="A150" s="11" t="s">
        <v>143</v>
      </c>
      <c r="B150" s="12">
        <v>4500</v>
      </c>
      <c r="C150" s="12"/>
      <c r="D150" s="15">
        <f t="shared" si="58"/>
        <v>4500</v>
      </c>
      <c r="E150" s="15">
        <v>4500</v>
      </c>
      <c r="F150" s="15"/>
      <c r="G150" s="15">
        <f t="shared" si="60"/>
        <v>4500</v>
      </c>
      <c r="H150" s="12"/>
      <c r="I150" s="12"/>
      <c r="J150" s="39">
        <f t="shared" si="61"/>
        <v>4500</v>
      </c>
      <c r="K150" s="39">
        <f t="shared" si="62"/>
        <v>0</v>
      </c>
      <c r="L150" s="15">
        <f t="shared" si="63"/>
        <v>4500</v>
      </c>
    </row>
    <row r="151" spans="1:13" x14ac:dyDescent="0.2">
      <c r="A151" s="11" t="s">
        <v>17</v>
      </c>
      <c r="B151" s="12">
        <v>6500</v>
      </c>
      <c r="C151" s="12"/>
      <c r="D151" s="15">
        <f t="shared" si="58"/>
        <v>6500</v>
      </c>
      <c r="E151" s="15">
        <v>6500</v>
      </c>
      <c r="F151" s="15"/>
      <c r="G151" s="15">
        <f t="shared" si="60"/>
        <v>6500</v>
      </c>
      <c r="H151" s="12"/>
      <c r="I151" s="12"/>
      <c r="J151" s="39">
        <f t="shared" si="61"/>
        <v>6500</v>
      </c>
      <c r="K151" s="39">
        <f t="shared" si="62"/>
        <v>0</v>
      </c>
      <c r="L151" s="15">
        <f t="shared" si="63"/>
        <v>6500</v>
      </c>
    </row>
    <row r="152" spans="1:13" x14ac:dyDescent="0.2">
      <c r="A152" s="11" t="s">
        <v>18</v>
      </c>
      <c r="B152" s="12">
        <v>10000</v>
      </c>
      <c r="C152" s="12"/>
      <c r="D152" s="15">
        <f t="shared" si="58"/>
        <v>10000</v>
      </c>
      <c r="E152" s="15">
        <v>9542</v>
      </c>
      <c r="F152" s="15"/>
      <c r="G152" s="15">
        <f t="shared" si="60"/>
        <v>9542</v>
      </c>
      <c r="H152" s="58">
        <v>-4000</v>
      </c>
      <c r="I152" s="12"/>
      <c r="J152" s="39">
        <f t="shared" si="61"/>
        <v>5542</v>
      </c>
      <c r="K152" s="39">
        <f t="shared" si="62"/>
        <v>0</v>
      </c>
      <c r="L152" s="15">
        <f t="shared" si="63"/>
        <v>5542</v>
      </c>
    </row>
    <row r="153" spans="1:13" x14ac:dyDescent="0.2">
      <c r="A153" s="11" t="s">
        <v>144</v>
      </c>
      <c r="B153" s="12">
        <v>500</v>
      </c>
      <c r="C153" s="12"/>
      <c r="D153" s="15">
        <f t="shared" si="58"/>
        <v>500</v>
      </c>
      <c r="E153" s="15">
        <v>500</v>
      </c>
      <c r="F153" s="15"/>
      <c r="G153" s="15">
        <f t="shared" si="60"/>
        <v>500</v>
      </c>
      <c r="H153" s="12"/>
      <c r="I153" s="12"/>
      <c r="J153" s="39">
        <f t="shared" si="61"/>
        <v>500</v>
      </c>
      <c r="K153" s="39">
        <f t="shared" si="62"/>
        <v>0</v>
      </c>
      <c r="L153" s="15">
        <f t="shared" si="63"/>
        <v>500</v>
      </c>
    </row>
    <row r="154" spans="1:13" x14ac:dyDescent="0.2">
      <c r="A154" s="11" t="s">
        <v>145</v>
      </c>
      <c r="B154" s="12">
        <v>15500</v>
      </c>
      <c r="C154" s="12"/>
      <c r="D154" s="15">
        <f t="shared" si="58"/>
        <v>15500</v>
      </c>
      <c r="E154" s="15">
        <v>15500</v>
      </c>
      <c r="F154" s="15"/>
      <c r="G154" s="15">
        <f t="shared" si="60"/>
        <v>15500</v>
      </c>
      <c r="H154" s="58">
        <v>-15000</v>
      </c>
      <c r="I154" s="12"/>
      <c r="J154" s="39">
        <f t="shared" si="61"/>
        <v>500</v>
      </c>
      <c r="K154" s="39">
        <f t="shared" si="62"/>
        <v>0</v>
      </c>
      <c r="L154" s="15">
        <f t="shared" si="63"/>
        <v>500</v>
      </c>
    </row>
    <row r="155" spans="1:13" x14ac:dyDescent="0.2">
      <c r="A155" s="11"/>
      <c r="B155" s="12"/>
      <c r="C155" s="12"/>
      <c r="D155" s="15"/>
      <c r="E155" s="15"/>
      <c r="F155" s="15"/>
      <c r="G155" s="15"/>
      <c r="H155" s="12"/>
      <c r="I155" s="12"/>
      <c r="J155" s="12"/>
      <c r="K155" s="12"/>
      <c r="L155" s="15"/>
    </row>
    <row r="156" spans="1:13" x14ac:dyDescent="0.2">
      <c r="A156" s="8" t="s">
        <v>47</v>
      </c>
      <c r="B156" s="9">
        <f t="shared" ref="B156" si="64">SUM(B157:B160)</f>
        <v>14450</v>
      </c>
      <c r="C156" s="9">
        <f t="shared" ref="C156" si="65">SUM(C157:C160)</f>
        <v>0</v>
      </c>
      <c r="D156" s="9">
        <f t="shared" ref="D156:J156" si="66">SUM(D157:D160)</f>
        <v>14450</v>
      </c>
      <c r="E156" s="9">
        <f t="shared" si="66"/>
        <v>14450</v>
      </c>
      <c r="F156" s="9">
        <f t="shared" si="66"/>
        <v>0</v>
      </c>
      <c r="G156" s="9">
        <f t="shared" si="66"/>
        <v>14450</v>
      </c>
      <c r="H156" s="9">
        <f t="shared" si="66"/>
        <v>0</v>
      </c>
      <c r="I156" s="9">
        <f t="shared" si="66"/>
        <v>0</v>
      </c>
      <c r="J156" s="9">
        <f t="shared" si="66"/>
        <v>14450</v>
      </c>
      <c r="K156" s="9">
        <f t="shared" ref="K156" si="67">SUM(K157:K160)</f>
        <v>0</v>
      </c>
      <c r="L156" s="9">
        <f>SUM(L157:L160)</f>
        <v>14450</v>
      </c>
    </row>
    <row r="157" spans="1:13" x14ac:dyDescent="0.2">
      <c r="A157" s="11" t="s">
        <v>78</v>
      </c>
      <c r="B157" s="12">
        <v>4800</v>
      </c>
      <c r="C157" s="12"/>
      <c r="D157" s="15">
        <f t="shared" ref="D157:D160" si="68">SUM(B157:C157)</f>
        <v>4800</v>
      </c>
      <c r="E157" s="15">
        <v>4800</v>
      </c>
      <c r="F157" s="15"/>
      <c r="G157" s="15">
        <f>SUM(E157:F157)</f>
        <v>4800</v>
      </c>
      <c r="H157" s="12"/>
      <c r="I157" s="12"/>
      <c r="J157" s="39">
        <f>SUM(E157,H157)</f>
        <v>4800</v>
      </c>
      <c r="K157" s="39">
        <f>SUM(F157,I157)</f>
        <v>0</v>
      </c>
      <c r="L157" s="15">
        <f t="shared" ref="L157" si="69">SUM(J157:K157)</f>
        <v>4800</v>
      </c>
    </row>
    <row r="158" spans="1:13" x14ac:dyDescent="0.2">
      <c r="A158" s="11" t="s">
        <v>48</v>
      </c>
      <c r="B158" s="12">
        <v>1100</v>
      </c>
      <c r="C158" s="12"/>
      <c r="D158" s="15">
        <f t="shared" si="68"/>
        <v>1100</v>
      </c>
      <c r="E158" s="15">
        <v>1100</v>
      </c>
      <c r="F158" s="15"/>
      <c r="G158" s="15">
        <f t="shared" ref="G158:G160" si="70">SUM(E158:F158)</f>
        <v>1100</v>
      </c>
      <c r="H158" s="12"/>
      <c r="I158" s="12"/>
      <c r="J158" s="39">
        <f t="shared" ref="J158:J160" si="71">SUM(E158,H158)</f>
        <v>1100</v>
      </c>
      <c r="K158" s="39">
        <f t="shared" ref="K158:K160" si="72">SUM(F158,I158)</f>
        <v>0</v>
      </c>
      <c r="L158" s="15">
        <f t="shared" ref="L158:L160" si="73">SUM(J158:K158)</f>
        <v>1100</v>
      </c>
    </row>
    <row r="159" spans="1:13" x14ac:dyDescent="0.2">
      <c r="A159" s="11" t="s">
        <v>49</v>
      </c>
      <c r="B159" s="12">
        <v>2200</v>
      </c>
      <c r="C159" s="12"/>
      <c r="D159" s="15">
        <f t="shared" si="68"/>
        <v>2200</v>
      </c>
      <c r="E159" s="15">
        <v>2200</v>
      </c>
      <c r="F159" s="15"/>
      <c r="G159" s="15">
        <f t="shared" si="70"/>
        <v>2200</v>
      </c>
      <c r="H159" s="12"/>
      <c r="I159" s="12"/>
      <c r="J159" s="39">
        <f t="shared" si="71"/>
        <v>2200</v>
      </c>
      <c r="K159" s="39">
        <f t="shared" si="72"/>
        <v>0</v>
      </c>
      <c r="L159" s="15">
        <f t="shared" si="73"/>
        <v>2200</v>
      </c>
    </row>
    <row r="160" spans="1:13" x14ac:dyDescent="0.2">
      <c r="A160" s="11" t="s">
        <v>168</v>
      </c>
      <c r="B160" s="12">
        <v>6350</v>
      </c>
      <c r="C160" s="12"/>
      <c r="D160" s="15">
        <f t="shared" si="68"/>
        <v>6350</v>
      </c>
      <c r="E160" s="15">
        <v>6350</v>
      </c>
      <c r="F160" s="15"/>
      <c r="G160" s="15">
        <f t="shared" si="70"/>
        <v>6350</v>
      </c>
      <c r="H160" s="12"/>
      <c r="I160" s="12"/>
      <c r="J160" s="39">
        <f t="shared" si="71"/>
        <v>6350</v>
      </c>
      <c r="K160" s="39">
        <f t="shared" si="72"/>
        <v>0</v>
      </c>
      <c r="L160" s="15">
        <f t="shared" si="73"/>
        <v>6350</v>
      </c>
    </row>
    <row r="161" spans="1:12" x14ac:dyDescent="0.2">
      <c r="A161" s="11"/>
      <c r="B161" s="12"/>
      <c r="C161" s="12"/>
      <c r="D161" s="15"/>
      <c r="E161" s="15"/>
      <c r="F161" s="15"/>
      <c r="G161" s="15"/>
      <c r="H161" s="12"/>
      <c r="I161" s="12"/>
      <c r="J161" s="12"/>
      <c r="K161" s="12"/>
      <c r="L161" s="15"/>
    </row>
    <row r="162" spans="1:12" x14ac:dyDescent="0.2">
      <c r="A162" s="23" t="s">
        <v>33</v>
      </c>
      <c r="B162" s="9">
        <f t="shared" ref="B162:K162" si="74">SUM(B163:B183)</f>
        <v>93343</v>
      </c>
      <c r="C162" s="9">
        <f t="shared" si="74"/>
        <v>0</v>
      </c>
      <c r="D162" s="9">
        <f t="shared" si="74"/>
        <v>93343</v>
      </c>
      <c r="E162" s="9">
        <f t="shared" si="74"/>
        <v>91301</v>
      </c>
      <c r="F162" s="9">
        <f t="shared" si="74"/>
        <v>0</v>
      </c>
      <c r="G162" s="9">
        <f t="shared" si="74"/>
        <v>91301</v>
      </c>
      <c r="H162" s="9">
        <f t="shared" si="74"/>
        <v>1086</v>
      </c>
      <c r="I162" s="9">
        <f t="shared" si="74"/>
        <v>0</v>
      </c>
      <c r="J162" s="9">
        <f t="shared" si="74"/>
        <v>92387</v>
      </c>
      <c r="K162" s="9">
        <f t="shared" si="74"/>
        <v>0</v>
      </c>
      <c r="L162" s="9">
        <f>SUM(L163:L183)</f>
        <v>92387</v>
      </c>
    </row>
    <row r="163" spans="1:12" x14ac:dyDescent="0.2">
      <c r="A163" s="15" t="s">
        <v>80</v>
      </c>
      <c r="B163" s="12">
        <v>10000</v>
      </c>
      <c r="C163" s="12"/>
      <c r="D163" s="12">
        <f t="shared" ref="D163:D181" si="75">SUM(B163:C163)</f>
        <v>10000</v>
      </c>
      <c r="E163" s="12">
        <v>10000</v>
      </c>
      <c r="F163" s="12"/>
      <c r="G163" s="12">
        <f>SUM(E163:F163)</f>
        <v>10000</v>
      </c>
      <c r="H163" s="58">
        <f>-508-3356</f>
        <v>-3864</v>
      </c>
      <c r="I163" s="12"/>
      <c r="J163" s="39">
        <f>SUM(E163,H163)</f>
        <v>6136</v>
      </c>
      <c r="K163" s="39">
        <f>SUM(F163,I163)</f>
        <v>0</v>
      </c>
      <c r="L163" s="15">
        <f t="shared" ref="L163" si="76">SUM(J163:K163)</f>
        <v>6136</v>
      </c>
    </row>
    <row r="164" spans="1:12" x14ac:dyDescent="0.2">
      <c r="A164" s="15" t="s">
        <v>112</v>
      </c>
      <c r="B164" s="12">
        <v>3175</v>
      </c>
      <c r="C164" s="12"/>
      <c r="D164" s="12">
        <f t="shared" si="75"/>
        <v>3175</v>
      </c>
      <c r="E164" s="12">
        <v>3175</v>
      </c>
      <c r="F164" s="12"/>
      <c r="G164" s="12">
        <f t="shared" ref="G164:G181" si="77">SUM(E164:F164)</f>
        <v>3175</v>
      </c>
      <c r="H164" s="12"/>
      <c r="I164" s="12"/>
      <c r="J164" s="39">
        <f t="shared" ref="J164:J183" si="78">SUM(E164,H164)</f>
        <v>3175</v>
      </c>
      <c r="K164" s="39">
        <f t="shared" ref="K164:K183" si="79">SUM(F164,I164)</f>
        <v>0</v>
      </c>
      <c r="L164" s="15">
        <f t="shared" ref="L164:L183" si="80">SUM(J164:K164)</f>
        <v>3175</v>
      </c>
    </row>
    <row r="165" spans="1:12" x14ac:dyDescent="0.2">
      <c r="A165" s="15" t="s">
        <v>113</v>
      </c>
      <c r="B165" s="12">
        <v>3175</v>
      </c>
      <c r="C165" s="12"/>
      <c r="D165" s="12">
        <f t="shared" si="75"/>
        <v>3175</v>
      </c>
      <c r="E165" s="12">
        <v>3175</v>
      </c>
      <c r="F165" s="12"/>
      <c r="G165" s="12">
        <f t="shared" si="77"/>
        <v>3175</v>
      </c>
      <c r="H165" s="12"/>
      <c r="I165" s="12"/>
      <c r="J165" s="39">
        <f t="shared" si="78"/>
        <v>3175</v>
      </c>
      <c r="K165" s="39">
        <f t="shared" si="79"/>
        <v>0</v>
      </c>
      <c r="L165" s="15">
        <f t="shared" si="80"/>
        <v>3175</v>
      </c>
    </row>
    <row r="166" spans="1:12" x14ac:dyDescent="0.2">
      <c r="A166" s="15" t="s">
        <v>119</v>
      </c>
      <c r="B166" s="12">
        <v>2500</v>
      </c>
      <c r="C166" s="12"/>
      <c r="D166" s="12">
        <f t="shared" si="75"/>
        <v>2500</v>
      </c>
      <c r="E166" s="12"/>
      <c r="F166" s="12"/>
      <c r="G166" s="12">
        <f t="shared" si="77"/>
        <v>0</v>
      </c>
      <c r="H166" s="58"/>
      <c r="I166" s="12"/>
      <c r="J166" s="39">
        <f t="shared" si="78"/>
        <v>0</v>
      </c>
      <c r="K166" s="39">
        <f t="shared" si="79"/>
        <v>0</v>
      </c>
      <c r="L166" s="15">
        <f t="shared" si="80"/>
        <v>0</v>
      </c>
    </row>
    <row r="167" spans="1:12" x14ac:dyDescent="0.2">
      <c r="A167" s="15" t="s">
        <v>76</v>
      </c>
      <c r="B167" s="12">
        <v>5000</v>
      </c>
      <c r="C167" s="12"/>
      <c r="D167" s="12">
        <f t="shared" si="75"/>
        <v>5000</v>
      </c>
      <c r="E167" s="12">
        <v>5000</v>
      </c>
      <c r="F167" s="12"/>
      <c r="G167" s="12">
        <f t="shared" si="77"/>
        <v>5000</v>
      </c>
      <c r="H167" s="58"/>
      <c r="I167" s="12"/>
      <c r="J167" s="39">
        <f t="shared" si="78"/>
        <v>5000</v>
      </c>
      <c r="K167" s="39">
        <f t="shared" si="79"/>
        <v>0</v>
      </c>
      <c r="L167" s="15">
        <f t="shared" si="80"/>
        <v>5000</v>
      </c>
    </row>
    <row r="168" spans="1:12" x14ac:dyDescent="0.2">
      <c r="A168" s="15" t="s">
        <v>62</v>
      </c>
      <c r="B168" s="12">
        <v>7000</v>
      </c>
      <c r="C168" s="15"/>
      <c r="D168" s="17">
        <f t="shared" si="75"/>
        <v>7000</v>
      </c>
      <c r="E168" s="17">
        <v>7000</v>
      </c>
      <c r="F168" s="17"/>
      <c r="G168" s="12">
        <f t="shared" si="77"/>
        <v>7000</v>
      </c>
      <c r="H168" s="58">
        <v>-7000</v>
      </c>
      <c r="I168" s="15"/>
      <c r="J168" s="39">
        <f t="shared" si="78"/>
        <v>0</v>
      </c>
      <c r="K168" s="39">
        <f t="shared" si="79"/>
        <v>0</v>
      </c>
      <c r="L168" s="15">
        <f t="shared" si="80"/>
        <v>0</v>
      </c>
    </row>
    <row r="169" spans="1:12" x14ac:dyDescent="0.2">
      <c r="A169" s="15" t="s">
        <v>152</v>
      </c>
      <c r="B169" s="12">
        <v>5800</v>
      </c>
      <c r="C169" s="15"/>
      <c r="D169" s="17">
        <f t="shared" si="75"/>
        <v>5800</v>
      </c>
      <c r="E169" s="17">
        <v>5800</v>
      </c>
      <c r="F169" s="17"/>
      <c r="G169" s="12">
        <f t="shared" si="77"/>
        <v>5800</v>
      </c>
      <c r="H169" s="58"/>
      <c r="I169" s="15"/>
      <c r="J169" s="39">
        <f t="shared" si="78"/>
        <v>5800</v>
      </c>
      <c r="K169" s="39">
        <f t="shared" si="79"/>
        <v>0</v>
      </c>
      <c r="L169" s="15">
        <f t="shared" si="80"/>
        <v>5800</v>
      </c>
    </row>
    <row r="170" spans="1:12" x14ac:dyDescent="0.2">
      <c r="A170" s="15" t="s">
        <v>54</v>
      </c>
      <c r="B170" s="12">
        <v>5500</v>
      </c>
      <c r="C170" s="15"/>
      <c r="D170" s="17">
        <f t="shared" si="75"/>
        <v>5500</v>
      </c>
      <c r="E170" s="17">
        <v>5500</v>
      </c>
      <c r="F170" s="17"/>
      <c r="G170" s="12">
        <f t="shared" si="77"/>
        <v>5500</v>
      </c>
      <c r="H170" s="58"/>
      <c r="I170" s="15"/>
      <c r="J170" s="39">
        <f t="shared" si="78"/>
        <v>5500</v>
      </c>
      <c r="K170" s="39">
        <f t="shared" si="79"/>
        <v>0</v>
      </c>
      <c r="L170" s="15">
        <f t="shared" si="80"/>
        <v>5500</v>
      </c>
    </row>
    <row r="171" spans="1:12" x14ac:dyDescent="0.2">
      <c r="A171" s="15" t="s">
        <v>213</v>
      </c>
      <c r="B171" s="12">
        <v>14548</v>
      </c>
      <c r="C171" s="15"/>
      <c r="D171" s="17">
        <f t="shared" si="75"/>
        <v>14548</v>
      </c>
      <c r="E171" s="17">
        <v>14548</v>
      </c>
      <c r="F171" s="17"/>
      <c r="G171" s="12">
        <f t="shared" si="77"/>
        <v>14548</v>
      </c>
      <c r="H171" s="58"/>
      <c r="I171" s="15"/>
      <c r="J171" s="39">
        <f t="shared" si="78"/>
        <v>14548</v>
      </c>
      <c r="K171" s="39">
        <f t="shared" si="79"/>
        <v>0</v>
      </c>
      <c r="L171" s="15">
        <f t="shared" si="80"/>
        <v>14548</v>
      </c>
    </row>
    <row r="172" spans="1:12" x14ac:dyDescent="0.2">
      <c r="A172" s="15" t="s">
        <v>212</v>
      </c>
      <c r="B172" s="12">
        <v>4300</v>
      </c>
      <c r="C172" s="15"/>
      <c r="D172" s="17">
        <f t="shared" si="75"/>
        <v>4300</v>
      </c>
      <c r="E172" s="17">
        <v>4300</v>
      </c>
      <c r="F172" s="17"/>
      <c r="G172" s="12">
        <f t="shared" si="77"/>
        <v>4300</v>
      </c>
      <c r="H172" s="58"/>
      <c r="I172" s="15"/>
      <c r="J172" s="39">
        <f t="shared" si="78"/>
        <v>4300</v>
      </c>
      <c r="K172" s="39">
        <f t="shared" si="79"/>
        <v>0</v>
      </c>
      <c r="L172" s="15">
        <f t="shared" si="80"/>
        <v>4300</v>
      </c>
    </row>
    <row r="173" spans="1:12" x14ac:dyDescent="0.2">
      <c r="A173" s="15" t="s">
        <v>114</v>
      </c>
      <c r="B173" s="12">
        <v>8611</v>
      </c>
      <c r="C173" s="15"/>
      <c r="D173" s="17">
        <f t="shared" si="75"/>
        <v>8611</v>
      </c>
      <c r="E173" s="17">
        <v>8611</v>
      </c>
      <c r="F173" s="17"/>
      <c r="G173" s="12">
        <f t="shared" si="77"/>
        <v>8611</v>
      </c>
      <c r="H173" s="58"/>
      <c r="I173" s="15"/>
      <c r="J173" s="39">
        <f t="shared" si="78"/>
        <v>8611</v>
      </c>
      <c r="K173" s="39">
        <f t="shared" si="79"/>
        <v>0</v>
      </c>
      <c r="L173" s="15">
        <f t="shared" si="80"/>
        <v>8611</v>
      </c>
    </row>
    <row r="174" spans="1:12" x14ac:dyDescent="0.2">
      <c r="A174" s="15" t="s">
        <v>146</v>
      </c>
      <c r="B174" s="12">
        <v>4800</v>
      </c>
      <c r="C174" s="15"/>
      <c r="D174" s="17">
        <f t="shared" si="75"/>
        <v>4800</v>
      </c>
      <c r="E174" s="17">
        <v>5258</v>
      </c>
      <c r="F174" s="17"/>
      <c r="G174" s="12">
        <f t="shared" si="77"/>
        <v>5258</v>
      </c>
      <c r="H174" s="58"/>
      <c r="I174" s="15"/>
      <c r="J174" s="39">
        <f t="shared" si="78"/>
        <v>5258</v>
      </c>
      <c r="K174" s="39">
        <f t="shared" si="79"/>
        <v>0</v>
      </c>
      <c r="L174" s="15">
        <f t="shared" si="80"/>
        <v>5258</v>
      </c>
    </row>
    <row r="175" spans="1:12" x14ac:dyDescent="0.2">
      <c r="A175" s="15" t="s">
        <v>147</v>
      </c>
      <c r="B175" s="12">
        <v>3500</v>
      </c>
      <c r="C175" s="15"/>
      <c r="D175" s="17">
        <f t="shared" si="75"/>
        <v>3500</v>
      </c>
      <c r="E175" s="17">
        <v>3500</v>
      </c>
      <c r="F175" s="17"/>
      <c r="G175" s="12">
        <f t="shared" si="77"/>
        <v>3500</v>
      </c>
      <c r="H175" s="12"/>
      <c r="I175" s="15"/>
      <c r="J175" s="39">
        <f t="shared" si="78"/>
        <v>3500</v>
      </c>
      <c r="K175" s="39">
        <f t="shared" si="79"/>
        <v>0</v>
      </c>
      <c r="L175" s="15">
        <f t="shared" si="80"/>
        <v>3500</v>
      </c>
    </row>
    <row r="176" spans="1:12" x14ac:dyDescent="0.2">
      <c r="A176" s="15" t="s">
        <v>150</v>
      </c>
      <c r="B176" s="12">
        <v>2600</v>
      </c>
      <c r="C176" s="15"/>
      <c r="D176" s="17">
        <f t="shared" si="75"/>
        <v>2600</v>
      </c>
      <c r="E176" s="17">
        <v>2600</v>
      </c>
      <c r="F176" s="17"/>
      <c r="G176" s="12">
        <f t="shared" si="77"/>
        <v>2600</v>
      </c>
      <c r="H176" s="12"/>
      <c r="I176" s="15"/>
      <c r="J176" s="39">
        <f t="shared" si="78"/>
        <v>2600</v>
      </c>
      <c r="K176" s="39">
        <f t="shared" si="79"/>
        <v>0</v>
      </c>
      <c r="L176" s="15">
        <f t="shared" si="80"/>
        <v>2600</v>
      </c>
    </row>
    <row r="177" spans="1:12" x14ac:dyDescent="0.2">
      <c r="A177" s="15" t="s">
        <v>169</v>
      </c>
      <c r="B177" s="12">
        <v>3810</v>
      </c>
      <c r="C177" s="15"/>
      <c r="D177" s="17">
        <f t="shared" si="75"/>
        <v>3810</v>
      </c>
      <c r="E177" s="17">
        <v>3810</v>
      </c>
      <c r="F177" s="17"/>
      <c r="G177" s="12">
        <f t="shared" si="77"/>
        <v>3810</v>
      </c>
      <c r="H177" s="12"/>
      <c r="I177" s="15"/>
      <c r="J177" s="39">
        <f t="shared" si="78"/>
        <v>3810</v>
      </c>
      <c r="K177" s="39">
        <f t="shared" si="79"/>
        <v>0</v>
      </c>
      <c r="L177" s="15">
        <f t="shared" si="80"/>
        <v>3810</v>
      </c>
    </row>
    <row r="178" spans="1:12" x14ac:dyDescent="0.2">
      <c r="A178" s="34" t="s">
        <v>173</v>
      </c>
      <c r="B178" s="41">
        <v>1500</v>
      </c>
      <c r="C178" s="15"/>
      <c r="D178" s="17">
        <f t="shared" si="75"/>
        <v>1500</v>
      </c>
      <c r="E178" s="17">
        <v>1500</v>
      </c>
      <c r="F178" s="17"/>
      <c r="G178" s="12">
        <f t="shared" si="77"/>
        <v>1500</v>
      </c>
      <c r="H178" s="41">
        <v>-1500</v>
      </c>
      <c r="I178" s="15"/>
      <c r="J178" s="39">
        <f t="shared" si="78"/>
        <v>0</v>
      </c>
      <c r="K178" s="39">
        <f t="shared" si="79"/>
        <v>0</v>
      </c>
      <c r="L178" s="15">
        <f t="shared" si="80"/>
        <v>0</v>
      </c>
    </row>
    <row r="179" spans="1:12" x14ac:dyDescent="0.2">
      <c r="A179" s="34" t="s">
        <v>174</v>
      </c>
      <c r="B179" s="41">
        <v>6000</v>
      </c>
      <c r="C179" s="15"/>
      <c r="D179" s="17">
        <f t="shared" si="75"/>
        <v>6000</v>
      </c>
      <c r="E179" s="17">
        <v>6000</v>
      </c>
      <c r="F179" s="17"/>
      <c r="G179" s="12">
        <f t="shared" si="77"/>
        <v>6000</v>
      </c>
      <c r="H179" s="41">
        <v>-6000</v>
      </c>
      <c r="I179" s="15"/>
      <c r="J179" s="39">
        <f t="shared" si="78"/>
        <v>0</v>
      </c>
      <c r="K179" s="39">
        <f t="shared" si="79"/>
        <v>0</v>
      </c>
      <c r="L179" s="15">
        <f t="shared" si="80"/>
        <v>0</v>
      </c>
    </row>
    <row r="180" spans="1:12" x14ac:dyDescent="0.2">
      <c r="A180" s="15" t="s">
        <v>170</v>
      </c>
      <c r="B180" s="12">
        <v>889</v>
      </c>
      <c r="C180" s="15"/>
      <c r="D180" s="17">
        <f t="shared" si="75"/>
        <v>889</v>
      </c>
      <c r="E180" s="17">
        <v>889</v>
      </c>
      <c r="F180" s="17"/>
      <c r="G180" s="12">
        <f t="shared" si="77"/>
        <v>889</v>
      </c>
      <c r="H180" s="12"/>
      <c r="I180" s="15"/>
      <c r="J180" s="39">
        <f t="shared" si="78"/>
        <v>889</v>
      </c>
      <c r="K180" s="39">
        <f t="shared" si="79"/>
        <v>0</v>
      </c>
      <c r="L180" s="15">
        <f t="shared" si="80"/>
        <v>889</v>
      </c>
    </row>
    <row r="181" spans="1:12" x14ac:dyDescent="0.2">
      <c r="A181" s="15" t="s">
        <v>171</v>
      </c>
      <c r="B181" s="12">
        <v>635</v>
      </c>
      <c r="C181" s="15"/>
      <c r="D181" s="17">
        <f t="shared" si="75"/>
        <v>635</v>
      </c>
      <c r="E181" s="17">
        <v>635</v>
      </c>
      <c r="F181" s="17"/>
      <c r="G181" s="12">
        <f t="shared" si="77"/>
        <v>635</v>
      </c>
      <c r="H181" s="12"/>
      <c r="I181" s="15"/>
      <c r="J181" s="39">
        <f t="shared" si="78"/>
        <v>635</v>
      </c>
      <c r="K181" s="39">
        <f t="shared" si="79"/>
        <v>0</v>
      </c>
      <c r="L181" s="15">
        <f t="shared" si="80"/>
        <v>635</v>
      </c>
    </row>
    <row r="182" spans="1:12" x14ac:dyDescent="0.2">
      <c r="A182" s="15" t="s">
        <v>286</v>
      </c>
      <c r="B182" s="12"/>
      <c r="C182" s="15"/>
      <c r="D182" s="17"/>
      <c r="E182" s="17"/>
      <c r="F182" s="17"/>
      <c r="G182" s="12"/>
      <c r="H182" s="58">
        <v>400</v>
      </c>
      <c r="I182" s="15"/>
      <c r="J182" s="39">
        <f t="shared" si="78"/>
        <v>400</v>
      </c>
      <c r="K182" s="39">
        <f t="shared" si="79"/>
        <v>0</v>
      </c>
      <c r="L182" s="15">
        <f t="shared" si="80"/>
        <v>400</v>
      </c>
    </row>
    <row r="183" spans="1:12" x14ac:dyDescent="0.2">
      <c r="A183" s="15" t="s">
        <v>296</v>
      </c>
      <c r="B183" s="12"/>
      <c r="C183" s="15"/>
      <c r="D183" s="17"/>
      <c r="E183" s="17"/>
      <c r="F183" s="17"/>
      <c r="G183" s="12"/>
      <c r="H183" s="58">
        <v>19050</v>
      </c>
      <c r="I183" s="15"/>
      <c r="J183" s="39">
        <f t="shared" si="78"/>
        <v>19050</v>
      </c>
      <c r="K183" s="39">
        <f t="shared" si="79"/>
        <v>0</v>
      </c>
      <c r="L183" s="15">
        <f t="shared" si="80"/>
        <v>19050</v>
      </c>
    </row>
    <row r="184" spans="1:12" x14ac:dyDescent="0.2">
      <c r="A184" s="15"/>
      <c r="B184" s="12"/>
      <c r="C184" s="15"/>
      <c r="D184" s="17"/>
      <c r="E184" s="17"/>
      <c r="F184" s="17"/>
      <c r="G184" s="17"/>
      <c r="H184" s="12"/>
      <c r="I184" s="15"/>
      <c r="J184" s="12"/>
      <c r="K184" s="15"/>
      <c r="L184" s="17"/>
    </row>
    <row r="185" spans="1:12" x14ac:dyDescent="0.2">
      <c r="A185" s="23" t="s">
        <v>73</v>
      </c>
      <c r="B185" s="9">
        <f>SUM(B186:B188)</f>
        <v>5800</v>
      </c>
      <c r="C185" s="9">
        <f t="shared" ref="C185:K185" si="81">SUM(C186:C188)</f>
        <v>0</v>
      </c>
      <c r="D185" s="9">
        <f t="shared" si="81"/>
        <v>5800</v>
      </c>
      <c r="E185" s="9">
        <f t="shared" si="81"/>
        <v>6185</v>
      </c>
      <c r="F185" s="9">
        <f t="shared" si="81"/>
        <v>0</v>
      </c>
      <c r="G185" s="9">
        <f t="shared" si="81"/>
        <v>6185</v>
      </c>
      <c r="H185" s="9">
        <f t="shared" si="81"/>
        <v>2478</v>
      </c>
      <c r="I185" s="9">
        <f t="shared" si="81"/>
        <v>0</v>
      </c>
      <c r="J185" s="9">
        <f t="shared" si="81"/>
        <v>8663</v>
      </c>
      <c r="K185" s="9">
        <f t="shared" si="81"/>
        <v>0</v>
      </c>
      <c r="L185" s="9">
        <f>SUM(L186:L188)</f>
        <v>8663</v>
      </c>
    </row>
    <row r="186" spans="1:12" x14ac:dyDescent="0.2">
      <c r="A186" s="15" t="s">
        <v>183</v>
      </c>
      <c r="B186" s="12">
        <v>4200</v>
      </c>
      <c r="C186" s="15"/>
      <c r="D186" s="17">
        <f>SUM(B186:C186)</f>
        <v>4200</v>
      </c>
      <c r="E186" s="17">
        <v>4200</v>
      </c>
      <c r="F186" s="17"/>
      <c r="G186" s="17">
        <f>SUM(E186:F186)</f>
        <v>4200</v>
      </c>
      <c r="H186" s="58">
        <v>2478</v>
      </c>
      <c r="I186" s="15"/>
      <c r="J186" s="39">
        <f>SUM(E186,H186)</f>
        <v>6678</v>
      </c>
      <c r="K186" s="39">
        <f>SUM(F186,I186)</f>
        <v>0</v>
      </c>
      <c r="L186" s="15">
        <f t="shared" ref="L186" si="82">SUM(J186:K186)</f>
        <v>6678</v>
      </c>
    </row>
    <row r="187" spans="1:12" x14ac:dyDescent="0.2">
      <c r="A187" s="15" t="s">
        <v>188</v>
      </c>
      <c r="B187" s="12">
        <v>1600</v>
      </c>
      <c r="C187" s="15"/>
      <c r="D187" s="17">
        <f>SUM(B187:C187)</f>
        <v>1600</v>
      </c>
      <c r="E187" s="17">
        <v>1600</v>
      </c>
      <c r="F187" s="17"/>
      <c r="G187" s="17">
        <f t="shared" ref="G187:G188" si="83">SUM(E187:F187)</f>
        <v>1600</v>
      </c>
      <c r="H187" s="12"/>
      <c r="I187" s="15"/>
      <c r="J187" s="39">
        <f t="shared" ref="J187:J191" si="84">SUM(E187,H187)</f>
        <v>1600</v>
      </c>
      <c r="K187" s="39">
        <f t="shared" ref="K187:K191" si="85">SUM(F187,I187)</f>
        <v>0</v>
      </c>
      <c r="L187" s="15">
        <f t="shared" ref="L187" si="86">SUM(J187:K187)</f>
        <v>1600</v>
      </c>
    </row>
    <row r="188" spans="1:12" x14ac:dyDescent="0.2">
      <c r="A188" s="15" t="s">
        <v>258</v>
      </c>
      <c r="B188" s="12"/>
      <c r="C188" s="15"/>
      <c r="D188" s="17"/>
      <c r="E188" s="17">
        <v>385</v>
      </c>
      <c r="F188" s="17"/>
      <c r="G188" s="17">
        <f t="shared" si="83"/>
        <v>385</v>
      </c>
      <c r="H188" s="58"/>
      <c r="I188" s="15"/>
      <c r="J188" s="39">
        <f t="shared" si="84"/>
        <v>385</v>
      </c>
      <c r="K188" s="39">
        <f t="shared" si="85"/>
        <v>0</v>
      </c>
      <c r="L188" s="15">
        <f t="shared" ref="L188:L191" si="87">SUM(J188:K188)</f>
        <v>385</v>
      </c>
    </row>
    <row r="189" spans="1:12" x14ac:dyDescent="0.2">
      <c r="A189" s="15"/>
      <c r="B189" s="12"/>
      <c r="C189" s="15"/>
      <c r="D189" s="17"/>
      <c r="E189" s="17"/>
      <c r="F189" s="17"/>
      <c r="G189" s="17"/>
      <c r="H189" s="58"/>
      <c r="I189" s="15"/>
      <c r="J189" s="39"/>
      <c r="K189" s="39"/>
      <c r="L189" s="15"/>
    </row>
    <row r="190" spans="1:12" x14ac:dyDescent="0.2">
      <c r="A190" s="23" t="s">
        <v>276</v>
      </c>
      <c r="B190" s="59">
        <f t="shared" ref="B190:G190" si="88">SUM(B191)</f>
        <v>0</v>
      </c>
      <c r="C190" s="59">
        <f t="shared" si="88"/>
        <v>0</v>
      </c>
      <c r="D190" s="59">
        <f t="shared" si="88"/>
        <v>0</v>
      </c>
      <c r="E190" s="59">
        <f t="shared" si="88"/>
        <v>0</v>
      </c>
      <c r="F190" s="59">
        <f t="shared" si="88"/>
        <v>0</v>
      </c>
      <c r="G190" s="59">
        <f t="shared" si="88"/>
        <v>0</v>
      </c>
      <c r="H190" s="59">
        <f>SUM(H191)</f>
        <v>1368</v>
      </c>
      <c r="I190" s="59">
        <f t="shared" ref="I190:L190" si="89">SUM(I191)</f>
        <v>0</v>
      </c>
      <c r="J190" s="59">
        <f t="shared" si="89"/>
        <v>1368</v>
      </c>
      <c r="K190" s="59">
        <f t="shared" si="89"/>
        <v>0</v>
      </c>
      <c r="L190" s="59">
        <f t="shared" si="89"/>
        <v>1368</v>
      </c>
    </row>
    <row r="191" spans="1:12" x14ac:dyDescent="0.2">
      <c r="A191" s="15" t="s">
        <v>288</v>
      </c>
      <c r="B191" s="12"/>
      <c r="C191" s="15"/>
      <c r="D191" s="17"/>
      <c r="E191" s="17"/>
      <c r="F191" s="17"/>
      <c r="G191" s="17"/>
      <c r="H191" s="58">
        <f>1100+268</f>
        <v>1368</v>
      </c>
      <c r="I191" s="15"/>
      <c r="J191" s="39">
        <f t="shared" si="84"/>
        <v>1368</v>
      </c>
      <c r="K191" s="39">
        <f t="shared" si="85"/>
        <v>0</v>
      </c>
      <c r="L191" s="15">
        <f t="shared" si="87"/>
        <v>1368</v>
      </c>
    </row>
    <row r="192" spans="1:12" x14ac:dyDescent="0.2">
      <c r="A192" s="15"/>
      <c r="B192" s="12"/>
      <c r="C192" s="15"/>
      <c r="D192" s="17"/>
      <c r="E192" s="17"/>
      <c r="F192" s="17"/>
      <c r="G192" s="17"/>
      <c r="H192" s="12"/>
      <c r="I192" s="15"/>
      <c r="J192" s="12"/>
      <c r="K192" s="15"/>
      <c r="L192" s="17"/>
    </row>
    <row r="193" spans="1:13" x14ac:dyDescent="0.2">
      <c r="A193" s="23" t="s">
        <v>189</v>
      </c>
      <c r="B193" s="9">
        <f>SUM(B194)</f>
        <v>3000</v>
      </c>
      <c r="C193" s="9">
        <f t="shared" ref="C193:L193" si="90">SUM(C194)</f>
        <v>0</v>
      </c>
      <c r="D193" s="9">
        <f t="shared" si="90"/>
        <v>3000</v>
      </c>
      <c r="E193" s="9">
        <f t="shared" si="90"/>
        <v>3000</v>
      </c>
      <c r="F193" s="9">
        <f t="shared" si="90"/>
        <v>0</v>
      </c>
      <c r="G193" s="9">
        <f t="shared" si="90"/>
        <v>3000</v>
      </c>
      <c r="H193" s="9">
        <f t="shared" si="90"/>
        <v>0</v>
      </c>
      <c r="I193" s="9">
        <f t="shared" si="90"/>
        <v>0</v>
      </c>
      <c r="J193" s="9">
        <f t="shared" si="90"/>
        <v>3000</v>
      </c>
      <c r="K193" s="9">
        <f t="shared" si="90"/>
        <v>0</v>
      </c>
      <c r="L193" s="9">
        <f t="shared" si="90"/>
        <v>3000</v>
      </c>
    </row>
    <row r="194" spans="1:13" x14ac:dyDescent="0.2">
      <c r="A194" s="15" t="s">
        <v>190</v>
      </c>
      <c r="B194" s="12">
        <v>3000</v>
      </c>
      <c r="C194" s="15"/>
      <c r="D194" s="17">
        <f>SUM(B194:C194)</f>
        <v>3000</v>
      </c>
      <c r="E194" s="17">
        <v>3000</v>
      </c>
      <c r="F194" s="17"/>
      <c r="G194" s="17">
        <f>SUM(E194:F194)</f>
        <v>3000</v>
      </c>
      <c r="H194" s="12"/>
      <c r="I194" s="15"/>
      <c r="J194" s="39">
        <f>SUM(E194,H194)</f>
        <v>3000</v>
      </c>
      <c r="K194" s="39">
        <f>SUM(F194,I194)</f>
        <v>0</v>
      </c>
      <c r="L194" s="15">
        <f t="shared" ref="L194" si="91">SUM(J194:K194)</f>
        <v>3000</v>
      </c>
    </row>
    <row r="195" spans="1:13" x14ac:dyDescent="0.2">
      <c r="A195" s="15"/>
      <c r="B195" s="12"/>
      <c r="C195" s="15"/>
      <c r="D195" s="17"/>
      <c r="E195" s="17"/>
      <c r="F195" s="17"/>
      <c r="G195" s="17"/>
      <c r="H195" s="12"/>
      <c r="I195" s="15"/>
      <c r="J195" s="39"/>
      <c r="K195" s="39"/>
      <c r="L195" s="15"/>
    </row>
    <row r="196" spans="1:13" x14ac:dyDescent="0.2">
      <c r="A196" s="51" t="s">
        <v>255</v>
      </c>
      <c r="B196" s="9">
        <f>SUM(B197)</f>
        <v>0</v>
      </c>
      <c r="C196" s="9">
        <f t="shared" ref="C196:L196" si="92">SUM(C197)</f>
        <v>0</v>
      </c>
      <c r="D196" s="9">
        <f t="shared" si="92"/>
        <v>0</v>
      </c>
      <c r="E196" s="9">
        <f t="shared" si="92"/>
        <v>0</v>
      </c>
      <c r="F196" s="9">
        <f t="shared" si="92"/>
        <v>1479</v>
      </c>
      <c r="G196" s="9">
        <f t="shared" si="92"/>
        <v>1479</v>
      </c>
      <c r="H196" s="9">
        <f t="shared" si="92"/>
        <v>0</v>
      </c>
      <c r="I196" s="9">
        <f t="shared" si="92"/>
        <v>1230</v>
      </c>
      <c r="J196" s="9">
        <f t="shared" si="92"/>
        <v>0</v>
      </c>
      <c r="K196" s="9">
        <f t="shared" si="92"/>
        <v>2709</v>
      </c>
      <c r="L196" s="9">
        <f t="shared" si="92"/>
        <v>2709</v>
      </c>
    </row>
    <row r="197" spans="1:13" x14ac:dyDescent="0.2">
      <c r="A197" s="15" t="s">
        <v>256</v>
      </c>
      <c r="B197" s="12"/>
      <c r="C197" s="15"/>
      <c r="D197" s="17"/>
      <c r="E197" s="17"/>
      <c r="F197" s="17">
        <v>1479</v>
      </c>
      <c r="G197" s="17">
        <f>SUM(E197:F197)</f>
        <v>1479</v>
      </c>
      <c r="H197" s="12"/>
      <c r="I197" s="45">
        <v>1230</v>
      </c>
      <c r="J197" s="39">
        <f>SUM(E197,H197)</f>
        <v>0</v>
      </c>
      <c r="K197" s="39">
        <f>SUM(F197,I197)</f>
        <v>2709</v>
      </c>
      <c r="L197" s="15">
        <f t="shared" ref="L197" si="93">SUM(J197:K197)</f>
        <v>2709</v>
      </c>
    </row>
    <row r="198" spans="1:13" x14ac:dyDescent="0.2">
      <c r="A198" s="15"/>
      <c r="B198" s="12"/>
      <c r="C198" s="15"/>
      <c r="D198" s="17"/>
      <c r="E198" s="17"/>
      <c r="F198" s="17"/>
      <c r="G198" s="17"/>
      <c r="H198" s="12"/>
      <c r="I198" s="15"/>
      <c r="J198" s="12"/>
      <c r="K198" s="15"/>
      <c r="L198" s="17"/>
    </row>
    <row r="199" spans="1:13" x14ac:dyDescent="0.2">
      <c r="A199" s="23" t="s">
        <v>184</v>
      </c>
      <c r="B199" s="9">
        <f>SUM(B200)</f>
        <v>1100</v>
      </c>
      <c r="C199" s="9">
        <f t="shared" ref="C199:L199" si="94">SUM(C200)</f>
        <v>0</v>
      </c>
      <c r="D199" s="9">
        <f t="shared" si="94"/>
        <v>1100</v>
      </c>
      <c r="E199" s="9">
        <f t="shared" si="94"/>
        <v>1100</v>
      </c>
      <c r="F199" s="9">
        <f t="shared" si="94"/>
        <v>0</v>
      </c>
      <c r="G199" s="9">
        <f t="shared" si="94"/>
        <v>1100</v>
      </c>
      <c r="H199" s="9">
        <f t="shared" si="94"/>
        <v>0</v>
      </c>
      <c r="I199" s="9">
        <f t="shared" si="94"/>
        <v>0</v>
      </c>
      <c r="J199" s="9">
        <f t="shared" si="94"/>
        <v>1100</v>
      </c>
      <c r="K199" s="9">
        <f t="shared" si="94"/>
        <v>0</v>
      </c>
      <c r="L199" s="9">
        <f t="shared" si="94"/>
        <v>1100</v>
      </c>
    </row>
    <row r="200" spans="1:13" x14ac:dyDescent="0.2">
      <c r="A200" s="15" t="s">
        <v>185</v>
      </c>
      <c r="B200" s="12">
        <v>1100</v>
      </c>
      <c r="C200" s="15"/>
      <c r="D200" s="17">
        <f>SUM(B200:C200)</f>
        <v>1100</v>
      </c>
      <c r="E200" s="17">
        <v>1100</v>
      </c>
      <c r="F200" s="17"/>
      <c r="G200" s="17">
        <f>SUM(E200:F200)</f>
        <v>1100</v>
      </c>
      <c r="H200" s="12"/>
      <c r="I200" s="15"/>
      <c r="J200" s="39">
        <f>SUM(E200,H200)</f>
        <v>1100</v>
      </c>
      <c r="K200" s="39">
        <f>SUM(F200,I200)</f>
        <v>0</v>
      </c>
      <c r="L200" s="15">
        <f t="shared" ref="L200" si="95">SUM(J200:K200)</f>
        <v>1100</v>
      </c>
    </row>
    <row r="201" spans="1:13" x14ac:dyDescent="0.2">
      <c r="A201" s="15"/>
      <c r="B201" s="12"/>
      <c r="C201" s="15"/>
      <c r="D201" s="17"/>
      <c r="E201" s="17"/>
      <c r="F201" s="17"/>
      <c r="G201" s="17"/>
      <c r="H201" s="12"/>
      <c r="I201" s="15"/>
      <c r="J201" s="39"/>
      <c r="K201" s="39"/>
      <c r="L201" s="15"/>
    </row>
    <row r="202" spans="1:13" x14ac:dyDescent="0.2">
      <c r="A202" s="57"/>
      <c r="B202" s="56"/>
      <c r="C202" s="57"/>
      <c r="D202" s="57"/>
      <c r="E202" s="57"/>
      <c r="F202" s="57"/>
      <c r="G202" s="57"/>
      <c r="H202" s="56"/>
      <c r="I202" s="57"/>
      <c r="J202" s="56"/>
      <c r="K202" s="57"/>
      <c r="L202" s="57"/>
      <c r="M202" s="19"/>
    </row>
    <row r="203" spans="1:13" ht="12.75" customHeight="1" x14ac:dyDescent="0.2">
      <c r="A203" s="71" t="s">
        <v>0</v>
      </c>
      <c r="B203" s="70" t="s">
        <v>269</v>
      </c>
      <c r="C203" s="70"/>
      <c r="D203" s="70"/>
      <c r="E203" s="67" t="s">
        <v>273</v>
      </c>
      <c r="F203" s="67"/>
      <c r="G203" s="67"/>
      <c r="H203" s="72" t="s">
        <v>250</v>
      </c>
      <c r="I203" s="72"/>
      <c r="J203" s="67" t="s">
        <v>299</v>
      </c>
      <c r="K203" s="67"/>
      <c r="L203" s="67"/>
      <c r="M203" s="19"/>
    </row>
    <row r="204" spans="1:13" ht="38.25" x14ac:dyDescent="0.2">
      <c r="A204" s="71"/>
      <c r="B204" s="55" t="s">
        <v>4</v>
      </c>
      <c r="C204" s="55" t="s">
        <v>5</v>
      </c>
      <c r="D204" s="55" t="s">
        <v>251</v>
      </c>
      <c r="E204" s="60"/>
      <c r="F204" s="60"/>
      <c r="G204" s="60"/>
      <c r="H204" s="55" t="s">
        <v>4</v>
      </c>
      <c r="I204" s="55" t="s">
        <v>5</v>
      </c>
      <c r="J204" s="55" t="s">
        <v>4</v>
      </c>
      <c r="K204" s="55" t="s">
        <v>5</v>
      </c>
      <c r="L204" s="55" t="s">
        <v>252</v>
      </c>
      <c r="M204" s="19"/>
    </row>
    <row r="205" spans="1:13" x14ac:dyDescent="0.2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19"/>
    </row>
    <row r="206" spans="1:13" x14ac:dyDescent="0.2">
      <c r="A206" s="43"/>
      <c r="B206" s="42"/>
      <c r="C206" s="42"/>
      <c r="D206" s="42"/>
      <c r="E206" s="48"/>
      <c r="F206" s="48"/>
      <c r="G206" s="48"/>
      <c r="H206" s="48"/>
      <c r="I206" s="48"/>
      <c r="J206" s="48"/>
      <c r="K206" s="48"/>
      <c r="L206" s="48"/>
      <c r="M206" s="19"/>
    </row>
    <row r="207" spans="1:13" x14ac:dyDescent="0.2">
      <c r="A207" s="8" t="s">
        <v>100</v>
      </c>
      <c r="B207" s="9">
        <f t="shared" ref="B207:K207" si="96">SUM(B208:B215)</f>
        <v>21044</v>
      </c>
      <c r="C207" s="9">
        <f t="shared" si="96"/>
        <v>0</v>
      </c>
      <c r="D207" s="9">
        <f t="shared" si="96"/>
        <v>21044</v>
      </c>
      <c r="E207" s="9">
        <f t="shared" si="96"/>
        <v>21044</v>
      </c>
      <c r="F207" s="9">
        <f t="shared" si="96"/>
        <v>0</v>
      </c>
      <c r="G207" s="9">
        <f t="shared" si="96"/>
        <v>21044</v>
      </c>
      <c r="H207" s="9">
        <f t="shared" si="96"/>
        <v>-3000</v>
      </c>
      <c r="I207" s="9">
        <f t="shared" si="96"/>
        <v>0</v>
      </c>
      <c r="J207" s="9">
        <f t="shared" si="96"/>
        <v>18044</v>
      </c>
      <c r="K207" s="9">
        <f t="shared" si="96"/>
        <v>0</v>
      </c>
      <c r="L207" s="9">
        <f>SUM(L208:L215)</f>
        <v>18044</v>
      </c>
      <c r="M207" s="19"/>
    </row>
    <row r="208" spans="1:13" x14ac:dyDescent="0.2">
      <c r="A208" s="15" t="s">
        <v>191</v>
      </c>
      <c r="B208" s="12">
        <v>1286</v>
      </c>
      <c r="C208" s="12"/>
      <c r="D208" s="12">
        <f t="shared" ref="D208:D215" si="97">SUM(B208:C208)</f>
        <v>1286</v>
      </c>
      <c r="E208" s="12">
        <v>1286</v>
      </c>
      <c r="F208" s="12"/>
      <c r="G208" s="12">
        <f>SUM(E208:F208)</f>
        <v>1286</v>
      </c>
      <c r="H208" s="12"/>
      <c r="I208" s="12"/>
      <c r="J208" s="39">
        <f>SUM(E208,H208)</f>
        <v>1286</v>
      </c>
      <c r="K208" s="39">
        <f>SUM(F208,I208)</f>
        <v>0</v>
      </c>
      <c r="L208" s="15">
        <f t="shared" ref="L208" si="98">SUM(J208:K208)</f>
        <v>1286</v>
      </c>
      <c r="M208" s="19"/>
    </row>
    <row r="209" spans="1:13" x14ac:dyDescent="0.2">
      <c r="A209" s="15" t="s">
        <v>192</v>
      </c>
      <c r="B209" s="12">
        <v>658</v>
      </c>
      <c r="C209" s="12"/>
      <c r="D209" s="12">
        <f t="shared" si="97"/>
        <v>658</v>
      </c>
      <c r="E209" s="12">
        <v>658</v>
      </c>
      <c r="F209" s="12"/>
      <c r="G209" s="12">
        <f t="shared" ref="G209:G215" si="99">SUM(E209:F209)</f>
        <v>658</v>
      </c>
      <c r="H209" s="12"/>
      <c r="I209" s="12"/>
      <c r="J209" s="39">
        <f t="shared" ref="J209:J215" si="100">SUM(E209,H209)</f>
        <v>658</v>
      </c>
      <c r="K209" s="39">
        <f t="shared" ref="K209:K215" si="101">SUM(F209,I209)</f>
        <v>0</v>
      </c>
      <c r="L209" s="15">
        <f t="shared" ref="L209:L215" si="102">SUM(J209:K209)</f>
        <v>658</v>
      </c>
      <c r="M209" s="19"/>
    </row>
    <row r="210" spans="1:13" x14ac:dyDescent="0.2">
      <c r="A210" s="15" t="s">
        <v>61</v>
      </c>
      <c r="B210" s="12">
        <v>1400</v>
      </c>
      <c r="C210" s="15"/>
      <c r="D210" s="15">
        <f t="shared" si="97"/>
        <v>1400</v>
      </c>
      <c r="E210" s="15">
        <v>1400</v>
      </c>
      <c r="F210" s="15"/>
      <c r="G210" s="12">
        <f t="shared" si="99"/>
        <v>1400</v>
      </c>
      <c r="H210" s="12"/>
      <c r="I210" s="15"/>
      <c r="J210" s="39">
        <f t="shared" si="100"/>
        <v>1400</v>
      </c>
      <c r="K210" s="39">
        <f t="shared" si="101"/>
        <v>0</v>
      </c>
      <c r="L210" s="15">
        <f t="shared" si="102"/>
        <v>1400</v>
      </c>
      <c r="M210" s="19"/>
    </row>
    <row r="211" spans="1:13" x14ac:dyDescent="0.2">
      <c r="A211" s="15" t="s">
        <v>153</v>
      </c>
      <c r="B211" s="12">
        <v>2000</v>
      </c>
      <c r="C211" s="15"/>
      <c r="D211" s="15">
        <f t="shared" si="97"/>
        <v>2000</v>
      </c>
      <c r="E211" s="15">
        <v>2000</v>
      </c>
      <c r="F211" s="15"/>
      <c r="G211" s="12">
        <f t="shared" si="99"/>
        <v>2000</v>
      </c>
      <c r="H211" s="12"/>
      <c r="I211" s="15"/>
      <c r="J211" s="39">
        <f t="shared" si="100"/>
        <v>2000</v>
      </c>
      <c r="K211" s="39">
        <f t="shared" si="101"/>
        <v>0</v>
      </c>
      <c r="L211" s="15">
        <f t="shared" si="102"/>
        <v>2000</v>
      </c>
      <c r="M211" s="19"/>
    </row>
    <row r="212" spans="1:13" x14ac:dyDescent="0.2">
      <c r="A212" s="15" t="s">
        <v>155</v>
      </c>
      <c r="B212" s="12">
        <v>3700</v>
      </c>
      <c r="C212" s="15"/>
      <c r="D212" s="15">
        <f t="shared" si="97"/>
        <v>3700</v>
      </c>
      <c r="E212" s="15">
        <v>3700</v>
      </c>
      <c r="F212" s="15"/>
      <c r="G212" s="12">
        <f t="shared" si="99"/>
        <v>3700</v>
      </c>
      <c r="H212" s="12"/>
      <c r="I212" s="15"/>
      <c r="J212" s="39">
        <f t="shared" si="100"/>
        <v>3700</v>
      </c>
      <c r="K212" s="39">
        <f t="shared" si="101"/>
        <v>0</v>
      </c>
      <c r="L212" s="15">
        <f t="shared" si="102"/>
        <v>3700</v>
      </c>
      <c r="M212" s="19"/>
    </row>
    <row r="213" spans="1:13" x14ac:dyDescent="0.2">
      <c r="A213" s="15" t="s">
        <v>167</v>
      </c>
      <c r="B213" s="12">
        <v>3000</v>
      </c>
      <c r="C213" s="15"/>
      <c r="D213" s="15">
        <f t="shared" si="97"/>
        <v>3000</v>
      </c>
      <c r="E213" s="15">
        <v>3000</v>
      </c>
      <c r="F213" s="15"/>
      <c r="G213" s="12">
        <f t="shared" si="99"/>
        <v>3000</v>
      </c>
      <c r="H213" s="12"/>
      <c r="I213" s="15"/>
      <c r="J213" s="39">
        <f t="shared" si="100"/>
        <v>3000</v>
      </c>
      <c r="K213" s="39">
        <f t="shared" si="101"/>
        <v>0</v>
      </c>
      <c r="L213" s="15">
        <f t="shared" si="102"/>
        <v>3000</v>
      </c>
      <c r="M213" s="19"/>
    </row>
    <row r="214" spans="1:13" x14ac:dyDescent="0.2">
      <c r="A214" s="15" t="s">
        <v>154</v>
      </c>
      <c r="B214" s="12">
        <v>6000</v>
      </c>
      <c r="C214" s="15"/>
      <c r="D214" s="15">
        <f t="shared" si="97"/>
        <v>6000</v>
      </c>
      <c r="E214" s="15">
        <v>6000</v>
      </c>
      <c r="F214" s="15"/>
      <c r="G214" s="12">
        <f t="shared" si="99"/>
        <v>6000</v>
      </c>
      <c r="H214" s="12"/>
      <c r="I214" s="15"/>
      <c r="J214" s="39">
        <f t="shared" si="100"/>
        <v>6000</v>
      </c>
      <c r="K214" s="39">
        <f t="shared" si="101"/>
        <v>0</v>
      </c>
      <c r="L214" s="15">
        <f t="shared" si="102"/>
        <v>6000</v>
      </c>
      <c r="M214" s="19"/>
    </row>
    <row r="215" spans="1:13" x14ac:dyDescent="0.2">
      <c r="A215" s="15" t="s">
        <v>46</v>
      </c>
      <c r="B215" s="12">
        <v>3000</v>
      </c>
      <c r="C215" s="15"/>
      <c r="D215" s="15">
        <f t="shared" si="97"/>
        <v>3000</v>
      </c>
      <c r="E215" s="15">
        <v>3000</v>
      </c>
      <c r="F215" s="15"/>
      <c r="G215" s="12">
        <f t="shared" si="99"/>
        <v>3000</v>
      </c>
      <c r="H215" s="12">
        <v>-3000</v>
      </c>
      <c r="I215" s="15"/>
      <c r="J215" s="39">
        <f t="shared" si="100"/>
        <v>0</v>
      </c>
      <c r="K215" s="39">
        <f t="shared" si="101"/>
        <v>0</v>
      </c>
      <c r="L215" s="15">
        <f t="shared" si="102"/>
        <v>0</v>
      </c>
      <c r="M215" s="19"/>
    </row>
    <row r="216" spans="1:13" x14ac:dyDescent="0.2">
      <c r="A216" s="43"/>
      <c r="B216" s="42"/>
      <c r="C216" s="42"/>
      <c r="D216" s="42"/>
      <c r="E216" s="48"/>
      <c r="F216" s="48"/>
      <c r="G216" s="48"/>
      <c r="H216" s="48"/>
      <c r="I216" s="48"/>
      <c r="J216" s="48"/>
      <c r="K216" s="48"/>
      <c r="L216" s="48"/>
      <c r="M216" s="19"/>
    </row>
    <row r="217" spans="1:13" x14ac:dyDescent="0.2">
      <c r="A217" s="8" t="s">
        <v>40</v>
      </c>
      <c r="B217" s="9">
        <f t="shared" ref="B217:L217" si="103">SUM(B218:B219)</f>
        <v>6878</v>
      </c>
      <c r="C217" s="9">
        <f t="shared" si="103"/>
        <v>0</v>
      </c>
      <c r="D217" s="9">
        <f t="shared" si="103"/>
        <v>6878</v>
      </c>
      <c r="E217" s="9">
        <f t="shared" si="103"/>
        <v>7183</v>
      </c>
      <c r="F217" s="9">
        <f t="shared" si="103"/>
        <v>0</v>
      </c>
      <c r="G217" s="9">
        <f t="shared" si="103"/>
        <v>7183</v>
      </c>
      <c r="H217" s="9">
        <f t="shared" si="103"/>
        <v>3458</v>
      </c>
      <c r="I217" s="9">
        <f t="shared" si="103"/>
        <v>0</v>
      </c>
      <c r="J217" s="9">
        <f t="shared" si="103"/>
        <v>10641</v>
      </c>
      <c r="K217" s="9">
        <f t="shared" si="103"/>
        <v>0</v>
      </c>
      <c r="L217" s="9">
        <f t="shared" si="103"/>
        <v>10641</v>
      </c>
      <c r="M217" s="19"/>
    </row>
    <row r="218" spans="1:13" x14ac:dyDescent="0.2">
      <c r="A218" s="15" t="s">
        <v>77</v>
      </c>
      <c r="B218" s="12">
        <v>6878</v>
      </c>
      <c r="C218" s="15"/>
      <c r="D218" s="15">
        <f>SUM(B218:C218)</f>
        <v>6878</v>
      </c>
      <c r="E218" s="15">
        <v>6878</v>
      </c>
      <c r="F218" s="15"/>
      <c r="G218" s="15">
        <f>SUM(E218:F218)</f>
        <v>6878</v>
      </c>
      <c r="H218" s="58">
        <v>3458</v>
      </c>
      <c r="I218" s="15"/>
      <c r="J218" s="39">
        <f>SUM(E218,H218)</f>
        <v>10336</v>
      </c>
      <c r="K218" s="39">
        <f>SUM(F218,I218)</f>
        <v>0</v>
      </c>
      <c r="L218" s="15">
        <f t="shared" ref="L218" si="104">SUM(J218:K218)</f>
        <v>10336</v>
      </c>
      <c r="M218" s="19"/>
    </row>
    <row r="219" spans="1:13" x14ac:dyDescent="0.2">
      <c r="A219" s="15" t="s">
        <v>261</v>
      </c>
      <c r="B219" s="12"/>
      <c r="C219" s="15"/>
      <c r="D219" s="15"/>
      <c r="E219" s="15">
        <v>305</v>
      </c>
      <c r="F219" s="15"/>
      <c r="G219" s="15">
        <f>SUM(E219:F219)</f>
        <v>305</v>
      </c>
      <c r="H219" s="12"/>
      <c r="I219" s="15"/>
      <c r="J219" s="39">
        <f>SUM(E219,H219)</f>
        <v>305</v>
      </c>
      <c r="K219" s="39">
        <f>SUM(F219,I219)</f>
        <v>0</v>
      </c>
      <c r="L219" s="15">
        <f t="shared" ref="L219" si="105">SUM(J219:K219)</f>
        <v>305</v>
      </c>
      <c r="M219" s="19"/>
    </row>
    <row r="220" spans="1:13" x14ac:dyDescent="0.2">
      <c r="A220" s="15"/>
      <c r="B220" s="12"/>
      <c r="C220" s="15"/>
      <c r="D220" s="15"/>
      <c r="E220" s="15"/>
      <c r="F220" s="15"/>
      <c r="G220" s="15"/>
      <c r="H220" s="12"/>
      <c r="I220" s="15"/>
      <c r="J220" s="39"/>
      <c r="K220" s="39"/>
      <c r="L220" s="15"/>
      <c r="M220" s="19"/>
    </row>
    <row r="221" spans="1:13" x14ac:dyDescent="0.2">
      <c r="A221" s="8" t="s">
        <v>253</v>
      </c>
      <c r="B221" s="9">
        <f>+B222</f>
        <v>0</v>
      </c>
      <c r="C221" s="9">
        <f t="shared" ref="C221:L221" si="106">+C222</f>
        <v>0</v>
      </c>
      <c r="D221" s="9">
        <f t="shared" si="106"/>
        <v>0</v>
      </c>
      <c r="E221" s="9">
        <f t="shared" si="106"/>
        <v>0</v>
      </c>
      <c r="F221" s="9">
        <f t="shared" si="106"/>
        <v>2701</v>
      </c>
      <c r="G221" s="9">
        <f t="shared" si="106"/>
        <v>2701</v>
      </c>
      <c r="H221" s="9">
        <f t="shared" si="106"/>
        <v>0</v>
      </c>
      <c r="I221" s="9">
        <f t="shared" si="106"/>
        <v>0</v>
      </c>
      <c r="J221" s="9">
        <f t="shared" si="106"/>
        <v>0</v>
      </c>
      <c r="K221" s="9">
        <f t="shared" si="106"/>
        <v>2701</v>
      </c>
      <c r="L221" s="9">
        <f t="shared" si="106"/>
        <v>2701</v>
      </c>
      <c r="M221" s="19"/>
    </row>
    <row r="222" spans="1:13" x14ac:dyDescent="0.2">
      <c r="A222" s="15" t="s">
        <v>259</v>
      </c>
      <c r="B222" s="12"/>
      <c r="C222" s="15"/>
      <c r="D222" s="15"/>
      <c r="E222" s="15"/>
      <c r="F222" s="15">
        <v>2701</v>
      </c>
      <c r="G222" s="15">
        <f>SUM(E222:F222)</f>
        <v>2701</v>
      </c>
      <c r="H222" s="12"/>
      <c r="I222" s="58"/>
      <c r="J222" s="39">
        <f>SUM(E222,H222)</f>
        <v>0</v>
      </c>
      <c r="K222" s="39">
        <f>SUM(F222,I222)</f>
        <v>2701</v>
      </c>
      <c r="L222" s="15">
        <f t="shared" ref="L222" si="107">SUM(J222:K222)</f>
        <v>2701</v>
      </c>
      <c r="M222" s="19"/>
    </row>
    <row r="223" spans="1:13" x14ac:dyDescent="0.2">
      <c r="A223" s="15"/>
      <c r="B223" s="12"/>
      <c r="C223" s="15"/>
      <c r="D223" s="15"/>
      <c r="E223" s="15"/>
      <c r="F223" s="15"/>
      <c r="G223" s="15"/>
      <c r="H223" s="12"/>
      <c r="I223" s="15"/>
      <c r="J223" s="12"/>
      <c r="K223" s="15"/>
      <c r="L223" s="15"/>
      <c r="M223" s="19"/>
    </row>
    <row r="224" spans="1:13" x14ac:dyDescent="0.2">
      <c r="A224" s="23" t="s">
        <v>63</v>
      </c>
      <c r="B224" s="9">
        <f t="shared" ref="B224:L224" si="108">SUM(B225:B225)</f>
        <v>1200</v>
      </c>
      <c r="C224" s="9">
        <f t="shared" si="108"/>
        <v>0</v>
      </c>
      <c r="D224" s="9">
        <f t="shared" si="108"/>
        <v>1200</v>
      </c>
      <c r="E224" s="9">
        <f t="shared" si="108"/>
        <v>1200</v>
      </c>
      <c r="F224" s="9">
        <f t="shared" si="108"/>
        <v>0</v>
      </c>
      <c r="G224" s="9">
        <f t="shared" si="108"/>
        <v>1200</v>
      </c>
      <c r="H224" s="9">
        <f t="shared" si="108"/>
        <v>0</v>
      </c>
      <c r="I224" s="9">
        <f t="shared" si="108"/>
        <v>0</v>
      </c>
      <c r="J224" s="9">
        <f t="shared" si="108"/>
        <v>1200</v>
      </c>
      <c r="K224" s="9">
        <f t="shared" si="108"/>
        <v>0</v>
      </c>
      <c r="L224" s="9">
        <f t="shared" si="108"/>
        <v>1200</v>
      </c>
      <c r="M224" s="19"/>
    </row>
    <row r="225" spans="1:14" x14ac:dyDescent="0.2">
      <c r="A225" s="15" t="s">
        <v>181</v>
      </c>
      <c r="B225" s="12">
        <v>1200</v>
      </c>
      <c r="C225" s="12"/>
      <c r="D225" s="15">
        <f>SUM(B225:C225)</f>
        <v>1200</v>
      </c>
      <c r="E225" s="15">
        <v>1200</v>
      </c>
      <c r="F225" s="15"/>
      <c r="G225" s="15">
        <f>SUM(E225:F225)</f>
        <v>1200</v>
      </c>
      <c r="H225" s="12"/>
      <c r="I225" s="12"/>
      <c r="J225" s="39">
        <f>SUM(E225,H225)</f>
        <v>1200</v>
      </c>
      <c r="K225" s="39">
        <f>SUM(F225,I225)</f>
        <v>0</v>
      </c>
      <c r="L225" s="15">
        <f t="shared" ref="L225" si="109">SUM(J225:K225)</f>
        <v>1200</v>
      </c>
      <c r="M225" s="19"/>
    </row>
    <row r="226" spans="1:14" x14ac:dyDescent="0.2">
      <c r="A226" s="15"/>
      <c r="B226" s="12"/>
      <c r="C226" s="15"/>
      <c r="D226" s="15"/>
      <c r="E226" s="15"/>
      <c r="F226" s="15"/>
      <c r="G226" s="15"/>
      <c r="H226" s="12"/>
      <c r="I226" s="15"/>
      <c r="J226" s="12"/>
      <c r="K226" s="15"/>
      <c r="L226" s="15"/>
      <c r="M226" s="19"/>
    </row>
    <row r="227" spans="1:14" x14ac:dyDescent="0.2">
      <c r="A227" s="8" t="s">
        <v>37</v>
      </c>
      <c r="B227" s="9">
        <f>SUM(B228:B229)</f>
        <v>1724</v>
      </c>
      <c r="C227" s="9">
        <f t="shared" ref="C227:L227" si="110">SUM(C228:C229)</f>
        <v>0</v>
      </c>
      <c r="D227" s="9">
        <f t="shared" si="110"/>
        <v>1724</v>
      </c>
      <c r="E227" s="9">
        <f t="shared" si="110"/>
        <v>4924</v>
      </c>
      <c r="F227" s="9">
        <f t="shared" si="110"/>
        <v>0</v>
      </c>
      <c r="G227" s="9">
        <f t="shared" si="110"/>
        <v>4924</v>
      </c>
      <c r="H227" s="9">
        <f t="shared" si="110"/>
        <v>0</v>
      </c>
      <c r="I227" s="9">
        <f t="shared" si="110"/>
        <v>0</v>
      </c>
      <c r="J227" s="9">
        <f t="shared" si="110"/>
        <v>4924</v>
      </c>
      <c r="K227" s="9">
        <f t="shared" si="110"/>
        <v>0</v>
      </c>
      <c r="L227" s="9">
        <f t="shared" si="110"/>
        <v>4924</v>
      </c>
      <c r="M227" s="19"/>
    </row>
    <row r="228" spans="1:14" x14ac:dyDescent="0.2">
      <c r="A228" s="15" t="s">
        <v>156</v>
      </c>
      <c r="B228" s="12">
        <v>1724</v>
      </c>
      <c r="C228" s="12"/>
      <c r="D228" s="12">
        <f t="shared" ref="D228" si="111">SUM(B228:C228)</f>
        <v>1724</v>
      </c>
      <c r="E228" s="12">
        <v>1724</v>
      </c>
      <c r="F228" s="12"/>
      <c r="G228" s="12">
        <f>SUM(E228:F228)</f>
        <v>1724</v>
      </c>
      <c r="H228" s="12"/>
      <c r="I228" s="12"/>
      <c r="J228" s="39">
        <f>SUM(E228,H228)</f>
        <v>1724</v>
      </c>
      <c r="K228" s="39">
        <f>SUM(F228,I228)</f>
        <v>0</v>
      </c>
      <c r="L228" s="15">
        <f t="shared" ref="L228:L229" si="112">SUM(J228:K228)</f>
        <v>1724</v>
      </c>
      <c r="M228" s="19"/>
    </row>
    <row r="229" spans="1:14" x14ac:dyDescent="0.2">
      <c r="A229" s="15" t="s">
        <v>270</v>
      </c>
      <c r="B229" s="12"/>
      <c r="C229" s="12"/>
      <c r="D229" s="12"/>
      <c r="E229" s="12">
        <v>3200</v>
      </c>
      <c r="F229" s="12"/>
      <c r="G229" s="12">
        <f>SUM(E229:F229)</f>
        <v>3200</v>
      </c>
      <c r="H229" s="12"/>
      <c r="I229" s="12"/>
      <c r="J229" s="39">
        <f>SUM(E229,H229)</f>
        <v>3200</v>
      </c>
      <c r="K229" s="39">
        <f>SUM(F229,I229)</f>
        <v>0</v>
      </c>
      <c r="L229" s="15">
        <f t="shared" si="112"/>
        <v>3200</v>
      </c>
      <c r="M229" s="19"/>
    </row>
    <row r="230" spans="1:14" x14ac:dyDescent="0.2">
      <c r="A230" s="15"/>
      <c r="B230" s="12"/>
      <c r="C230" s="12"/>
      <c r="D230" s="12"/>
      <c r="E230" s="12"/>
      <c r="F230" s="12"/>
      <c r="G230" s="12"/>
      <c r="H230" s="12"/>
      <c r="I230" s="12"/>
      <c r="J230" s="39"/>
      <c r="K230" s="39"/>
      <c r="L230" s="15"/>
      <c r="M230" s="19"/>
    </row>
    <row r="231" spans="1:14" x14ac:dyDescent="0.2">
      <c r="A231" s="23" t="s">
        <v>293</v>
      </c>
      <c r="B231" s="9">
        <f>SUM(B232)</f>
        <v>0</v>
      </c>
      <c r="C231" s="9">
        <f t="shared" ref="C231:L231" si="113">SUM(C232)</f>
        <v>0</v>
      </c>
      <c r="D231" s="9">
        <f t="shared" si="113"/>
        <v>0</v>
      </c>
      <c r="E231" s="9">
        <f t="shared" si="113"/>
        <v>0</v>
      </c>
      <c r="F231" s="9">
        <f t="shared" si="113"/>
        <v>0</v>
      </c>
      <c r="G231" s="9">
        <f t="shared" si="113"/>
        <v>0</v>
      </c>
      <c r="H231" s="9">
        <f t="shared" si="113"/>
        <v>1029</v>
      </c>
      <c r="I231" s="9">
        <f t="shared" si="113"/>
        <v>0</v>
      </c>
      <c r="J231" s="9">
        <f t="shared" si="113"/>
        <v>1029</v>
      </c>
      <c r="K231" s="9">
        <f t="shared" si="113"/>
        <v>0</v>
      </c>
      <c r="L231" s="9">
        <f t="shared" si="113"/>
        <v>1029</v>
      </c>
      <c r="M231" s="19"/>
    </row>
    <row r="232" spans="1:14" x14ac:dyDescent="0.2">
      <c r="A232" s="15" t="s">
        <v>294</v>
      </c>
      <c r="B232" s="12"/>
      <c r="C232" s="12"/>
      <c r="D232" s="12"/>
      <c r="E232" s="12"/>
      <c r="F232" s="12"/>
      <c r="G232" s="12"/>
      <c r="H232" s="58">
        <v>1029</v>
      </c>
      <c r="I232" s="12"/>
      <c r="J232" s="39">
        <f>SUM(E232,H232)</f>
        <v>1029</v>
      </c>
      <c r="K232" s="39">
        <f>SUM(F232,I232)</f>
        <v>0</v>
      </c>
      <c r="L232" s="15">
        <f>SUM(J232:K232)</f>
        <v>1029</v>
      </c>
      <c r="M232" s="19"/>
    </row>
    <row r="233" spans="1:14" x14ac:dyDescent="0.2">
      <c r="A233" s="15"/>
      <c r="B233" s="12"/>
      <c r="C233" s="12"/>
      <c r="D233" s="12"/>
      <c r="E233" s="12"/>
      <c r="F233" s="12"/>
      <c r="G233" s="12"/>
      <c r="H233" s="12"/>
      <c r="I233" s="12"/>
      <c r="J233" s="39"/>
      <c r="K233" s="39"/>
      <c r="L233" s="15"/>
      <c r="M233" s="19"/>
    </row>
    <row r="234" spans="1:14" x14ac:dyDescent="0.2">
      <c r="A234" s="8" t="s">
        <v>157</v>
      </c>
      <c r="B234" s="9">
        <f t="shared" ref="B234" si="114">SUM(B235:B238)</f>
        <v>4327</v>
      </c>
      <c r="C234" s="9">
        <f t="shared" ref="C234" si="115">SUM(C235:C238)</f>
        <v>0</v>
      </c>
      <c r="D234" s="9">
        <f t="shared" ref="D234:K234" si="116">SUM(D235:D238)</f>
        <v>4327</v>
      </c>
      <c r="E234" s="9">
        <f t="shared" si="116"/>
        <v>4327</v>
      </c>
      <c r="F234" s="9">
        <f t="shared" si="116"/>
        <v>0</v>
      </c>
      <c r="G234" s="9">
        <f t="shared" si="116"/>
        <v>4327</v>
      </c>
      <c r="H234" s="9">
        <f t="shared" si="116"/>
        <v>0</v>
      </c>
      <c r="I234" s="9">
        <f t="shared" si="116"/>
        <v>0</v>
      </c>
      <c r="J234" s="9">
        <f t="shared" si="116"/>
        <v>4327</v>
      </c>
      <c r="K234" s="9">
        <f t="shared" si="116"/>
        <v>0</v>
      </c>
      <c r="L234" s="9">
        <f>SUM(L235:L238)</f>
        <v>4327</v>
      </c>
      <c r="M234" s="19"/>
    </row>
    <row r="235" spans="1:14" x14ac:dyDescent="0.2">
      <c r="A235" s="11" t="s">
        <v>158</v>
      </c>
      <c r="B235" s="12">
        <v>2700</v>
      </c>
      <c r="C235" s="12"/>
      <c r="D235" s="12">
        <f>SUM(B235:C235)</f>
        <v>2700</v>
      </c>
      <c r="E235" s="12">
        <v>2700</v>
      </c>
      <c r="F235" s="12"/>
      <c r="G235" s="12">
        <f>SUM(E235:F235)</f>
        <v>2700</v>
      </c>
      <c r="H235" s="12"/>
      <c r="I235" s="12"/>
      <c r="J235" s="39">
        <f>SUM(E235,H235)</f>
        <v>2700</v>
      </c>
      <c r="K235" s="39">
        <f>SUM(F235,I235)</f>
        <v>0</v>
      </c>
      <c r="L235" s="15">
        <f t="shared" ref="L235" si="117">SUM(J235:K235)</f>
        <v>2700</v>
      </c>
      <c r="M235" s="19"/>
    </row>
    <row r="236" spans="1:14" x14ac:dyDescent="0.2">
      <c r="A236" s="11" t="s">
        <v>159</v>
      </c>
      <c r="B236" s="12">
        <v>736</v>
      </c>
      <c r="C236" s="12"/>
      <c r="D236" s="12">
        <f>SUM(B236:C236)</f>
        <v>736</v>
      </c>
      <c r="E236" s="12">
        <v>736</v>
      </c>
      <c r="F236" s="12"/>
      <c r="G236" s="12">
        <f t="shared" ref="G236:G238" si="118">SUM(E236:F236)</f>
        <v>736</v>
      </c>
      <c r="H236" s="12"/>
      <c r="I236" s="12"/>
      <c r="J236" s="39">
        <f t="shared" ref="J236:J238" si="119">SUM(E236,H236)</f>
        <v>736</v>
      </c>
      <c r="K236" s="39">
        <f t="shared" ref="K236:K238" si="120">SUM(F236,I236)</f>
        <v>0</v>
      </c>
      <c r="L236" s="15">
        <f t="shared" ref="L236:L238" si="121">SUM(J236:K236)</f>
        <v>736</v>
      </c>
      <c r="M236" s="19"/>
    </row>
    <row r="237" spans="1:14" x14ac:dyDescent="0.2">
      <c r="A237" s="11" t="s">
        <v>160</v>
      </c>
      <c r="B237" s="12">
        <v>255</v>
      </c>
      <c r="C237" s="12"/>
      <c r="D237" s="12">
        <f t="shared" ref="D237:D238" si="122">SUM(B237:C237)</f>
        <v>255</v>
      </c>
      <c r="E237" s="12">
        <v>255</v>
      </c>
      <c r="F237" s="12"/>
      <c r="G237" s="12">
        <f t="shared" si="118"/>
        <v>255</v>
      </c>
      <c r="H237" s="12"/>
      <c r="I237" s="12"/>
      <c r="J237" s="39">
        <f t="shared" si="119"/>
        <v>255</v>
      </c>
      <c r="K237" s="39">
        <f t="shared" si="120"/>
        <v>0</v>
      </c>
      <c r="L237" s="15">
        <f t="shared" si="121"/>
        <v>255</v>
      </c>
      <c r="M237" s="19"/>
    </row>
    <row r="238" spans="1:14" x14ac:dyDescent="0.2">
      <c r="A238" s="11" t="s">
        <v>161</v>
      </c>
      <c r="B238" s="12">
        <v>636</v>
      </c>
      <c r="C238" s="12"/>
      <c r="D238" s="12">
        <f t="shared" si="122"/>
        <v>636</v>
      </c>
      <c r="E238" s="12">
        <v>636</v>
      </c>
      <c r="F238" s="12"/>
      <c r="G238" s="12">
        <f t="shared" si="118"/>
        <v>636</v>
      </c>
      <c r="H238" s="12"/>
      <c r="I238" s="12"/>
      <c r="J238" s="39">
        <f t="shared" si="119"/>
        <v>636</v>
      </c>
      <c r="K238" s="39">
        <f t="shared" si="120"/>
        <v>0</v>
      </c>
      <c r="L238" s="15">
        <f t="shared" si="121"/>
        <v>636</v>
      </c>
      <c r="M238" s="19"/>
    </row>
    <row r="239" spans="1:14" x14ac:dyDescent="0.2">
      <c r="A239" s="22"/>
      <c r="B239" s="21"/>
      <c r="C239" s="21"/>
      <c r="D239" s="21"/>
      <c r="E239" s="48"/>
      <c r="F239" s="48"/>
      <c r="G239" s="48"/>
      <c r="H239" s="48"/>
      <c r="I239" s="48"/>
      <c r="J239" s="48"/>
      <c r="K239" s="48"/>
      <c r="L239" s="48"/>
      <c r="M239" s="19"/>
    </row>
    <row r="240" spans="1:14" ht="12.75" customHeight="1" x14ac:dyDescent="0.2">
      <c r="A240" s="33" t="s">
        <v>15</v>
      </c>
      <c r="B240" s="20">
        <f t="shared" ref="B240" si="123">SUM(B241:B258)</f>
        <v>188844</v>
      </c>
      <c r="C240" s="20">
        <f t="shared" ref="C240" si="124">SUM(C241:C258)</f>
        <v>0</v>
      </c>
      <c r="D240" s="20">
        <f t="shared" ref="D240:K240" si="125">SUM(D241:D258)</f>
        <v>188844</v>
      </c>
      <c r="E240" s="20">
        <f t="shared" si="125"/>
        <v>188844</v>
      </c>
      <c r="F240" s="20">
        <f t="shared" si="125"/>
        <v>0</v>
      </c>
      <c r="G240" s="20">
        <f t="shared" si="125"/>
        <v>188844</v>
      </c>
      <c r="H240" s="20">
        <f>SUM(H241:H258)</f>
        <v>-27577</v>
      </c>
      <c r="I240" s="20">
        <f t="shared" si="125"/>
        <v>0</v>
      </c>
      <c r="J240" s="20">
        <f t="shared" si="125"/>
        <v>161267</v>
      </c>
      <c r="K240" s="20">
        <f t="shared" si="125"/>
        <v>0</v>
      </c>
      <c r="L240" s="20">
        <f>SUM(L241:L258)</f>
        <v>161267</v>
      </c>
      <c r="M240" s="62"/>
      <c r="N240" s="62"/>
    </row>
    <row r="241" spans="1:12" ht="12.75" customHeight="1" x14ac:dyDescent="0.2">
      <c r="A241" s="36" t="s">
        <v>122</v>
      </c>
      <c r="B241" s="13">
        <v>2344</v>
      </c>
      <c r="C241" s="20"/>
      <c r="D241" s="17">
        <f t="shared" ref="D241:D258" si="126">SUM(B241:C241)</f>
        <v>2344</v>
      </c>
      <c r="E241" s="17">
        <v>2344</v>
      </c>
      <c r="F241" s="17"/>
      <c r="G241" s="17">
        <f>SUM(E241:F241)</f>
        <v>2344</v>
      </c>
      <c r="H241" s="13"/>
      <c r="I241" s="20"/>
      <c r="J241" s="39">
        <f>SUM(E241,H241)</f>
        <v>2344</v>
      </c>
      <c r="K241" s="39">
        <f>SUM(F241,I241)</f>
        <v>0</v>
      </c>
      <c r="L241" s="15">
        <f t="shared" ref="L241" si="127">SUM(J241:K241)</f>
        <v>2344</v>
      </c>
    </row>
    <row r="242" spans="1:12" ht="12.75" customHeight="1" x14ac:dyDescent="0.2">
      <c r="A242" s="36" t="s">
        <v>64</v>
      </c>
      <c r="B242" s="13">
        <v>750</v>
      </c>
      <c r="C242" s="13"/>
      <c r="D242" s="17">
        <f t="shared" si="126"/>
        <v>750</v>
      </c>
      <c r="E242" s="17">
        <v>750</v>
      </c>
      <c r="F242" s="17"/>
      <c r="G242" s="17">
        <f t="shared" ref="G242:G258" si="128">SUM(E242:F242)</f>
        <v>750</v>
      </c>
      <c r="H242" s="13"/>
      <c r="I242" s="13"/>
      <c r="J242" s="39">
        <f t="shared" ref="J242:J258" si="129">SUM(E242,H242)</f>
        <v>750</v>
      </c>
      <c r="K242" s="39">
        <f t="shared" ref="K242:K258" si="130">SUM(F242,I242)</f>
        <v>0</v>
      </c>
      <c r="L242" s="15">
        <f t="shared" ref="L242:L258" si="131">SUM(J242:K242)</f>
        <v>750</v>
      </c>
    </row>
    <row r="243" spans="1:12" ht="12.75" customHeight="1" x14ac:dyDescent="0.2">
      <c r="A243" s="36" t="s">
        <v>277</v>
      </c>
      <c r="B243" s="13"/>
      <c r="C243" s="13"/>
      <c r="D243" s="17"/>
      <c r="E243" s="17"/>
      <c r="F243" s="17"/>
      <c r="G243" s="17"/>
      <c r="H243" s="58">
        <v>750</v>
      </c>
      <c r="I243" s="13"/>
      <c r="J243" s="39">
        <f t="shared" si="129"/>
        <v>750</v>
      </c>
      <c r="K243" s="39">
        <f t="shared" si="130"/>
        <v>0</v>
      </c>
      <c r="L243" s="15">
        <f t="shared" si="131"/>
        <v>750</v>
      </c>
    </row>
    <row r="244" spans="1:12" ht="12.75" customHeight="1" x14ac:dyDescent="0.2">
      <c r="A244" s="34" t="s">
        <v>65</v>
      </c>
      <c r="B244" s="13">
        <v>12000</v>
      </c>
      <c r="C244" s="13"/>
      <c r="D244" s="17">
        <f t="shared" si="126"/>
        <v>12000</v>
      </c>
      <c r="E244" s="17">
        <v>12000</v>
      </c>
      <c r="F244" s="17"/>
      <c r="G244" s="17">
        <f t="shared" si="128"/>
        <v>12000</v>
      </c>
      <c r="H244" s="13"/>
      <c r="I244" s="13"/>
      <c r="J244" s="39">
        <f t="shared" si="129"/>
        <v>12000</v>
      </c>
      <c r="K244" s="39">
        <f t="shared" si="130"/>
        <v>0</v>
      </c>
      <c r="L244" s="15">
        <f t="shared" si="131"/>
        <v>12000</v>
      </c>
    </row>
    <row r="245" spans="1:12" ht="12.75" customHeight="1" x14ac:dyDescent="0.2">
      <c r="A245" s="34" t="s">
        <v>68</v>
      </c>
      <c r="B245" s="13">
        <v>1500</v>
      </c>
      <c r="C245" s="13"/>
      <c r="D245" s="17">
        <f t="shared" si="126"/>
        <v>1500</v>
      </c>
      <c r="E245" s="17">
        <v>1500</v>
      </c>
      <c r="F245" s="17"/>
      <c r="G245" s="17">
        <f t="shared" si="128"/>
        <v>1500</v>
      </c>
      <c r="H245" s="13"/>
      <c r="I245" s="13"/>
      <c r="J245" s="39">
        <f t="shared" si="129"/>
        <v>1500</v>
      </c>
      <c r="K245" s="39">
        <f t="shared" si="130"/>
        <v>0</v>
      </c>
      <c r="L245" s="15">
        <f t="shared" si="131"/>
        <v>1500</v>
      </c>
    </row>
    <row r="246" spans="1:12" ht="12.75" customHeight="1" x14ac:dyDescent="0.2">
      <c r="A246" s="34" t="s">
        <v>69</v>
      </c>
      <c r="B246" s="13">
        <v>2000</v>
      </c>
      <c r="C246" s="13"/>
      <c r="D246" s="17">
        <f t="shared" si="126"/>
        <v>2000</v>
      </c>
      <c r="E246" s="17">
        <v>2000</v>
      </c>
      <c r="F246" s="17"/>
      <c r="G246" s="17">
        <f t="shared" si="128"/>
        <v>2000</v>
      </c>
      <c r="H246" s="13"/>
      <c r="I246" s="13"/>
      <c r="J246" s="39">
        <f t="shared" si="129"/>
        <v>2000</v>
      </c>
      <c r="K246" s="39">
        <f t="shared" si="130"/>
        <v>0</v>
      </c>
      <c r="L246" s="15">
        <f t="shared" si="131"/>
        <v>2000</v>
      </c>
    </row>
    <row r="247" spans="1:12" ht="12.75" customHeight="1" x14ac:dyDescent="0.2">
      <c r="A247" s="34" t="s">
        <v>177</v>
      </c>
      <c r="B247" s="13">
        <v>2000</v>
      </c>
      <c r="C247" s="13"/>
      <c r="D247" s="17">
        <f t="shared" si="126"/>
        <v>2000</v>
      </c>
      <c r="E247" s="17">
        <v>2000</v>
      </c>
      <c r="F247" s="17"/>
      <c r="G247" s="17">
        <f t="shared" si="128"/>
        <v>2000</v>
      </c>
      <c r="H247" s="13"/>
      <c r="I247" s="13"/>
      <c r="J247" s="39">
        <f t="shared" si="129"/>
        <v>2000</v>
      </c>
      <c r="K247" s="39">
        <f t="shared" si="130"/>
        <v>0</v>
      </c>
      <c r="L247" s="15">
        <f t="shared" si="131"/>
        <v>2000</v>
      </c>
    </row>
    <row r="248" spans="1:12" ht="12.75" customHeight="1" x14ac:dyDescent="0.2">
      <c r="A248" s="34" t="s">
        <v>66</v>
      </c>
      <c r="B248" s="13">
        <v>1800</v>
      </c>
      <c r="C248" s="13"/>
      <c r="D248" s="17">
        <f t="shared" si="126"/>
        <v>1800</v>
      </c>
      <c r="E248" s="17">
        <v>1800</v>
      </c>
      <c r="F248" s="17"/>
      <c r="G248" s="17">
        <f t="shared" si="128"/>
        <v>1800</v>
      </c>
      <c r="H248" s="13"/>
      <c r="I248" s="13"/>
      <c r="J248" s="39">
        <f t="shared" si="129"/>
        <v>1800</v>
      </c>
      <c r="K248" s="39">
        <f t="shared" si="130"/>
        <v>0</v>
      </c>
      <c r="L248" s="15">
        <f t="shared" si="131"/>
        <v>1800</v>
      </c>
    </row>
    <row r="249" spans="1:12" ht="12.75" customHeight="1" x14ac:dyDescent="0.2">
      <c r="A249" s="34" t="s">
        <v>67</v>
      </c>
      <c r="B249" s="13">
        <v>1500</v>
      </c>
      <c r="C249" s="13"/>
      <c r="D249" s="17">
        <f t="shared" si="126"/>
        <v>1500</v>
      </c>
      <c r="E249" s="17">
        <v>1500</v>
      </c>
      <c r="F249" s="17"/>
      <c r="G249" s="17">
        <f t="shared" si="128"/>
        <v>1500</v>
      </c>
      <c r="H249" s="13"/>
      <c r="I249" s="13"/>
      <c r="J249" s="39">
        <f t="shared" si="129"/>
        <v>1500</v>
      </c>
      <c r="K249" s="39">
        <f t="shared" si="130"/>
        <v>0</v>
      </c>
      <c r="L249" s="15">
        <f t="shared" si="131"/>
        <v>1500</v>
      </c>
    </row>
    <row r="250" spans="1:12" ht="12.75" customHeight="1" x14ac:dyDescent="0.2">
      <c r="A250" s="34" t="s">
        <v>162</v>
      </c>
      <c r="B250" s="13">
        <v>3000</v>
      </c>
      <c r="C250" s="13"/>
      <c r="D250" s="17">
        <f t="shared" si="126"/>
        <v>3000</v>
      </c>
      <c r="E250" s="17">
        <v>3000</v>
      </c>
      <c r="F250" s="17"/>
      <c r="G250" s="17">
        <f t="shared" si="128"/>
        <v>3000</v>
      </c>
      <c r="H250" s="13"/>
      <c r="I250" s="13"/>
      <c r="J250" s="39">
        <f t="shared" si="129"/>
        <v>3000</v>
      </c>
      <c r="K250" s="39">
        <f t="shared" si="130"/>
        <v>0</v>
      </c>
      <c r="L250" s="15">
        <f t="shared" si="131"/>
        <v>3000</v>
      </c>
    </row>
    <row r="251" spans="1:12" ht="12.75" customHeight="1" x14ac:dyDescent="0.2">
      <c r="A251" s="11" t="s">
        <v>124</v>
      </c>
      <c r="B251" s="13">
        <v>31750</v>
      </c>
      <c r="C251" s="13"/>
      <c r="D251" s="17">
        <f t="shared" si="126"/>
        <v>31750</v>
      </c>
      <c r="E251" s="17">
        <v>31750</v>
      </c>
      <c r="F251" s="17"/>
      <c r="G251" s="17">
        <f t="shared" si="128"/>
        <v>31750</v>
      </c>
      <c r="H251" s="13"/>
      <c r="I251" s="13"/>
      <c r="J251" s="39">
        <f t="shared" si="129"/>
        <v>31750</v>
      </c>
      <c r="K251" s="39">
        <f t="shared" si="130"/>
        <v>0</v>
      </c>
      <c r="L251" s="15">
        <f t="shared" si="131"/>
        <v>31750</v>
      </c>
    </row>
    <row r="252" spans="1:12" ht="12.75" customHeight="1" x14ac:dyDescent="0.2">
      <c r="A252" s="11" t="s">
        <v>295</v>
      </c>
      <c r="B252" s="13"/>
      <c r="C252" s="13"/>
      <c r="D252" s="17"/>
      <c r="E252" s="17"/>
      <c r="F252" s="17"/>
      <c r="G252" s="17"/>
      <c r="H252" s="58">
        <v>4345</v>
      </c>
      <c r="I252" s="13"/>
      <c r="J252" s="39">
        <f t="shared" si="129"/>
        <v>4345</v>
      </c>
      <c r="K252" s="39">
        <f t="shared" si="130"/>
        <v>0</v>
      </c>
      <c r="L252" s="15">
        <f t="shared" si="131"/>
        <v>4345</v>
      </c>
    </row>
    <row r="253" spans="1:12" ht="12.75" customHeight="1" x14ac:dyDescent="0.2">
      <c r="A253" s="11" t="s">
        <v>123</v>
      </c>
      <c r="B253" s="13">
        <v>31750</v>
      </c>
      <c r="C253" s="13"/>
      <c r="D253" s="17">
        <f t="shared" si="126"/>
        <v>31750</v>
      </c>
      <c r="E253" s="17">
        <v>31750</v>
      </c>
      <c r="F253" s="17"/>
      <c r="G253" s="17">
        <f t="shared" si="128"/>
        <v>31750</v>
      </c>
      <c r="H253" s="58">
        <v>128</v>
      </c>
      <c r="I253" s="13"/>
      <c r="J253" s="39">
        <f t="shared" si="129"/>
        <v>31878</v>
      </c>
      <c r="K253" s="39">
        <f t="shared" si="130"/>
        <v>0</v>
      </c>
      <c r="L253" s="15">
        <f t="shared" si="131"/>
        <v>31878</v>
      </c>
    </row>
    <row r="254" spans="1:12" ht="12.75" customHeight="1" x14ac:dyDescent="0.2">
      <c r="A254" s="11" t="s">
        <v>125</v>
      </c>
      <c r="B254" s="13">
        <v>31750</v>
      </c>
      <c r="C254" s="13"/>
      <c r="D254" s="17">
        <f t="shared" si="126"/>
        <v>31750</v>
      </c>
      <c r="E254" s="17">
        <v>31750</v>
      </c>
      <c r="F254" s="17"/>
      <c r="G254" s="17">
        <f t="shared" si="128"/>
        <v>31750</v>
      </c>
      <c r="H254" s="58">
        <v>-31000</v>
      </c>
      <c r="I254" s="13"/>
      <c r="J254" s="39">
        <f t="shared" si="129"/>
        <v>750</v>
      </c>
      <c r="K254" s="39">
        <f t="shared" si="130"/>
        <v>0</v>
      </c>
      <c r="L254" s="15">
        <f t="shared" si="131"/>
        <v>750</v>
      </c>
    </row>
    <row r="255" spans="1:12" ht="12.75" customHeight="1" x14ac:dyDescent="0.2">
      <c r="A255" s="11" t="s">
        <v>126</v>
      </c>
      <c r="B255" s="13">
        <v>31750</v>
      </c>
      <c r="C255" s="13"/>
      <c r="D255" s="17">
        <f t="shared" si="126"/>
        <v>31750</v>
      </c>
      <c r="E255" s="17">
        <v>31750</v>
      </c>
      <c r="F255" s="17"/>
      <c r="G255" s="17">
        <f t="shared" si="128"/>
        <v>31750</v>
      </c>
      <c r="H255" s="58"/>
      <c r="I255" s="13"/>
      <c r="J255" s="39">
        <f t="shared" si="129"/>
        <v>31750</v>
      </c>
      <c r="K255" s="39">
        <f t="shared" si="130"/>
        <v>0</v>
      </c>
      <c r="L255" s="15">
        <f t="shared" si="131"/>
        <v>31750</v>
      </c>
    </row>
    <row r="256" spans="1:12" ht="12.75" customHeight="1" x14ac:dyDescent="0.2">
      <c r="A256" s="11" t="s">
        <v>163</v>
      </c>
      <c r="B256" s="13">
        <v>1800</v>
      </c>
      <c r="C256" s="13"/>
      <c r="D256" s="17">
        <f t="shared" si="126"/>
        <v>1800</v>
      </c>
      <c r="E256" s="17">
        <v>1800</v>
      </c>
      <c r="F256" s="17"/>
      <c r="G256" s="17">
        <f t="shared" si="128"/>
        <v>1800</v>
      </c>
      <c r="H256" s="58">
        <v>-1800</v>
      </c>
      <c r="I256" s="13"/>
      <c r="J256" s="39">
        <f t="shared" si="129"/>
        <v>0</v>
      </c>
      <c r="K256" s="39">
        <f t="shared" si="130"/>
        <v>0</v>
      </c>
      <c r="L256" s="15">
        <f t="shared" si="131"/>
        <v>0</v>
      </c>
    </row>
    <row r="257" spans="1:13" ht="12.75" customHeight="1" x14ac:dyDescent="0.2">
      <c r="A257" s="11" t="s">
        <v>164</v>
      </c>
      <c r="B257" s="13">
        <v>1400</v>
      </c>
      <c r="C257" s="13"/>
      <c r="D257" s="17">
        <f t="shared" si="126"/>
        <v>1400</v>
      </c>
      <c r="E257" s="17">
        <v>1400</v>
      </c>
      <c r="F257" s="17"/>
      <c r="G257" s="17">
        <f t="shared" si="128"/>
        <v>1400</v>
      </c>
      <c r="H257" s="13"/>
      <c r="I257" s="13"/>
      <c r="J257" s="39">
        <f t="shared" si="129"/>
        <v>1400</v>
      </c>
      <c r="K257" s="39">
        <f t="shared" si="130"/>
        <v>0</v>
      </c>
      <c r="L257" s="15">
        <f t="shared" si="131"/>
        <v>1400</v>
      </c>
    </row>
    <row r="258" spans="1:13" ht="12.75" customHeight="1" x14ac:dyDescent="0.2">
      <c r="A258" s="11" t="s">
        <v>127</v>
      </c>
      <c r="B258" s="13">
        <v>31750</v>
      </c>
      <c r="C258" s="13"/>
      <c r="D258" s="17">
        <f t="shared" si="126"/>
        <v>31750</v>
      </c>
      <c r="E258" s="17">
        <v>31750</v>
      </c>
      <c r="F258" s="17"/>
      <c r="G258" s="17">
        <f t="shared" si="128"/>
        <v>31750</v>
      </c>
      <c r="H258" s="13"/>
      <c r="I258" s="13"/>
      <c r="J258" s="39">
        <f t="shared" si="129"/>
        <v>31750</v>
      </c>
      <c r="K258" s="39">
        <f t="shared" si="130"/>
        <v>0</v>
      </c>
      <c r="L258" s="15">
        <f t="shared" si="131"/>
        <v>31750</v>
      </c>
    </row>
    <row r="259" spans="1:13" ht="12.75" customHeight="1" x14ac:dyDescent="0.2">
      <c r="A259" s="34"/>
      <c r="B259" s="13"/>
      <c r="C259" s="13"/>
      <c r="D259" s="17"/>
      <c r="E259" s="17"/>
      <c r="F259" s="17"/>
      <c r="G259" s="17"/>
      <c r="H259" s="13"/>
      <c r="I259" s="13"/>
      <c r="J259" s="13"/>
      <c r="K259" s="13"/>
      <c r="L259" s="17"/>
    </row>
    <row r="260" spans="1:13" ht="12.75" customHeight="1" x14ac:dyDescent="0.2">
      <c r="A260" s="8" t="s">
        <v>120</v>
      </c>
      <c r="B260" s="20">
        <f>SUM(B261:B263)</f>
        <v>29959</v>
      </c>
      <c r="C260" s="20">
        <f t="shared" ref="C260:K260" si="132">SUM(C261:C263)</f>
        <v>0</v>
      </c>
      <c r="D260" s="20">
        <f t="shared" si="132"/>
        <v>29959</v>
      </c>
      <c r="E260" s="20">
        <f t="shared" si="132"/>
        <v>29959</v>
      </c>
      <c r="F260" s="20">
        <f t="shared" si="132"/>
        <v>0</v>
      </c>
      <c r="G260" s="20">
        <f t="shared" si="132"/>
        <v>29959</v>
      </c>
      <c r="H260" s="20">
        <f t="shared" si="132"/>
        <v>4094</v>
      </c>
      <c r="I260" s="20">
        <f t="shared" si="132"/>
        <v>0</v>
      </c>
      <c r="J260" s="20">
        <f t="shared" si="132"/>
        <v>34053</v>
      </c>
      <c r="K260" s="20">
        <f t="shared" si="132"/>
        <v>0</v>
      </c>
      <c r="L260" s="20">
        <f>SUM(L261:L263)</f>
        <v>34053</v>
      </c>
      <c r="M260" s="62"/>
    </row>
    <row r="261" spans="1:13" ht="12.75" customHeight="1" x14ac:dyDescent="0.2">
      <c r="A261" s="11" t="s">
        <v>121</v>
      </c>
      <c r="B261" s="13">
        <v>800</v>
      </c>
      <c r="C261" s="13"/>
      <c r="D261" s="17">
        <f>SUM(B261:C261)</f>
        <v>800</v>
      </c>
      <c r="E261" s="17">
        <v>800</v>
      </c>
      <c r="F261" s="17"/>
      <c r="G261" s="17">
        <f>SUM(E261:F261)</f>
        <v>800</v>
      </c>
      <c r="H261" s="13"/>
      <c r="I261" s="13"/>
      <c r="J261" s="39">
        <f t="shared" ref="J261:K263" si="133">SUM(E261,H261)</f>
        <v>800</v>
      </c>
      <c r="K261" s="39">
        <f t="shared" si="133"/>
        <v>0</v>
      </c>
      <c r="L261" s="15">
        <f t="shared" ref="L261" si="134">SUM(J261:K261)</f>
        <v>800</v>
      </c>
      <c r="M261" s="65"/>
    </row>
    <row r="262" spans="1:13" ht="12.75" customHeight="1" x14ac:dyDescent="0.2">
      <c r="A262" s="11" t="s">
        <v>175</v>
      </c>
      <c r="B262" s="13">
        <v>29159</v>
      </c>
      <c r="C262" s="13"/>
      <c r="D262" s="17">
        <f>SUM(B262:C262)</f>
        <v>29159</v>
      </c>
      <c r="E262" s="17">
        <v>29159</v>
      </c>
      <c r="F262" s="17"/>
      <c r="G262" s="17">
        <f>SUM(E262:F262)</f>
        <v>29159</v>
      </c>
      <c r="H262" s="58">
        <v>3540</v>
      </c>
      <c r="I262" s="13"/>
      <c r="J262" s="39">
        <f t="shared" si="133"/>
        <v>32699</v>
      </c>
      <c r="K262" s="39">
        <f t="shared" si="133"/>
        <v>0</v>
      </c>
      <c r="L262" s="15">
        <f t="shared" ref="L262:L263" si="135">SUM(J262:K262)</f>
        <v>32699</v>
      </c>
      <c r="M262" s="65"/>
    </row>
    <row r="263" spans="1:13" ht="12.75" customHeight="1" x14ac:dyDescent="0.2">
      <c r="A263" s="11" t="s">
        <v>297</v>
      </c>
      <c r="B263" s="13"/>
      <c r="C263" s="13"/>
      <c r="D263" s="17"/>
      <c r="E263" s="17"/>
      <c r="F263" s="17"/>
      <c r="G263" s="17"/>
      <c r="H263" s="58">
        <v>554</v>
      </c>
      <c r="I263" s="13"/>
      <c r="J263" s="39">
        <f t="shared" si="133"/>
        <v>554</v>
      </c>
      <c r="K263" s="39">
        <f t="shared" si="133"/>
        <v>0</v>
      </c>
      <c r="L263" s="15">
        <f t="shared" si="135"/>
        <v>554</v>
      </c>
      <c r="M263" s="65"/>
    </row>
    <row r="264" spans="1:13" ht="12.75" customHeight="1" x14ac:dyDescent="0.2">
      <c r="A264" s="34"/>
      <c r="B264" s="13"/>
      <c r="C264" s="13"/>
      <c r="D264" s="17"/>
      <c r="E264" s="17"/>
      <c r="F264" s="17"/>
      <c r="G264" s="17"/>
      <c r="H264" s="13"/>
      <c r="I264" s="13"/>
      <c r="J264" s="13"/>
      <c r="K264" s="13"/>
      <c r="L264" s="17"/>
      <c r="M264" s="65"/>
    </row>
    <row r="265" spans="1:13" ht="12.75" customHeight="1" x14ac:dyDescent="0.2">
      <c r="A265" s="35" t="s">
        <v>94</v>
      </c>
      <c r="B265" s="20">
        <f t="shared" ref="B265:L265" si="136">SUM(B266:B266)</f>
        <v>400</v>
      </c>
      <c r="C265" s="20">
        <f t="shared" si="136"/>
        <v>0</v>
      </c>
      <c r="D265" s="20">
        <f t="shared" si="136"/>
        <v>400</v>
      </c>
      <c r="E265" s="20">
        <f t="shared" si="136"/>
        <v>400</v>
      </c>
      <c r="F265" s="20">
        <f t="shared" si="136"/>
        <v>0</v>
      </c>
      <c r="G265" s="20">
        <f t="shared" si="136"/>
        <v>400</v>
      </c>
      <c r="H265" s="20">
        <f t="shared" si="136"/>
        <v>0</v>
      </c>
      <c r="I265" s="20">
        <f t="shared" si="136"/>
        <v>0</v>
      </c>
      <c r="J265" s="20">
        <f t="shared" si="136"/>
        <v>400</v>
      </c>
      <c r="K265" s="20">
        <f t="shared" si="136"/>
        <v>0</v>
      </c>
      <c r="L265" s="20">
        <f t="shared" si="136"/>
        <v>400</v>
      </c>
      <c r="M265" s="62"/>
    </row>
    <row r="266" spans="1:13" ht="12.75" customHeight="1" x14ac:dyDescent="0.2">
      <c r="A266" s="34" t="s">
        <v>186</v>
      </c>
      <c r="B266" s="13">
        <v>400</v>
      </c>
      <c r="C266" s="13"/>
      <c r="D266" s="17">
        <f>SUM(B266:C266)</f>
        <v>400</v>
      </c>
      <c r="E266" s="17">
        <v>400</v>
      </c>
      <c r="F266" s="17"/>
      <c r="G266" s="17">
        <f>SUM(E266:F266)</f>
        <v>400</v>
      </c>
      <c r="H266" s="13"/>
      <c r="I266" s="13"/>
      <c r="J266" s="39">
        <f>SUM(E266,H266)</f>
        <v>400</v>
      </c>
      <c r="K266" s="39">
        <f>SUM(F266,I266)</f>
        <v>0</v>
      </c>
      <c r="L266" s="15">
        <f t="shared" ref="L266" si="137">SUM(J266:K266)</f>
        <v>400</v>
      </c>
      <c r="M266" s="65"/>
    </row>
    <row r="267" spans="1:13" ht="12.75" customHeight="1" x14ac:dyDescent="0.2">
      <c r="A267" s="34"/>
      <c r="B267" s="13"/>
      <c r="C267" s="13"/>
      <c r="D267" s="17"/>
      <c r="E267" s="17"/>
      <c r="F267" s="17"/>
      <c r="G267" s="17"/>
      <c r="H267" s="13"/>
      <c r="I267" s="13"/>
      <c r="J267" s="13"/>
      <c r="K267" s="13"/>
      <c r="L267" s="17"/>
    </row>
    <row r="268" spans="1:13" ht="12.75" customHeight="1" x14ac:dyDescent="0.2">
      <c r="A268" s="32" t="s">
        <v>90</v>
      </c>
      <c r="B268" s="32">
        <f>SUM(B269:B272)</f>
        <v>20299</v>
      </c>
      <c r="C268" s="32">
        <f t="shared" ref="C268:K268" si="138">SUM(C269:C272)</f>
        <v>0</v>
      </c>
      <c r="D268" s="32">
        <f t="shared" si="138"/>
        <v>20299</v>
      </c>
      <c r="E268" s="32">
        <f t="shared" si="138"/>
        <v>20299</v>
      </c>
      <c r="F268" s="32">
        <f t="shared" si="138"/>
        <v>0</v>
      </c>
      <c r="G268" s="32">
        <f t="shared" si="138"/>
        <v>20299</v>
      </c>
      <c r="H268" s="32">
        <f t="shared" si="138"/>
        <v>120</v>
      </c>
      <c r="I268" s="32">
        <f t="shared" si="138"/>
        <v>0</v>
      </c>
      <c r="J268" s="32">
        <f t="shared" si="138"/>
        <v>20419</v>
      </c>
      <c r="K268" s="32">
        <f t="shared" si="138"/>
        <v>0</v>
      </c>
      <c r="L268" s="32">
        <f>SUM(L269:L272)</f>
        <v>20419</v>
      </c>
    </row>
    <row r="269" spans="1:13" ht="12.75" customHeight="1" x14ac:dyDescent="0.2">
      <c r="A269" s="17" t="s">
        <v>115</v>
      </c>
      <c r="B269" s="17">
        <v>699</v>
      </c>
      <c r="C269" s="17"/>
      <c r="D269" s="17">
        <f>SUM(B269:C269)</f>
        <v>699</v>
      </c>
      <c r="E269" s="17">
        <v>699</v>
      </c>
      <c r="F269" s="17"/>
      <c r="G269" s="17">
        <f>SUM(E269:F269)</f>
        <v>699</v>
      </c>
      <c r="H269" s="17"/>
      <c r="I269" s="17"/>
      <c r="J269" s="39">
        <f>SUM(E269,H269)</f>
        <v>699</v>
      </c>
      <c r="K269" s="39">
        <f>SUM(F269,I269)</f>
        <v>0</v>
      </c>
      <c r="L269" s="15">
        <f t="shared" ref="L269" si="139">SUM(J269:K269)</f>
        <v>699</v>
      </c>
    </row>
    <row r="270" spans="1:13" ht="12.75" customHeight="1" x14ac:dyDescent="0.2">
      <c r="A270" s="17" t="s">
        <v>133</v>
      </c>
      <c r="B270" s="17">
        <v>15000</v>
      </c>
      <c r="C270" s="17"/>
      <c r="D270" s="17">
        <f>SUM(B270:C270)</f>
        <v>15000</v>
      </c>
      <c r="E270" s="17">
        <v>15000</v>
      </c>
      <c r="F270" s="17"/>
      <c r="G270" s="17">
        <f t="shared" ref="G270:G272" si="140">SUM(E270:F270)</f>
        <v>15000</v>
      </c>
      <c r="H270" s="45">
        <v>120</v>
      </c>
      <c r="I270" s="17"/>
      <c r="J270" s="39">
        <f t="shared" ref="J270:J272" si="141">SUM(E270,H270)</f>
        <v>15120</v>
      </c>
      <c r="K270" s="39">
        <f t="shared" ref="K270:K272" si="142">SUM(F270,I270)</f>
        <v>0</v>
      </c>
      <c r="L270" s="15">
        <f t="shared" ref="L270:L272" si="143">SUM(J270:K270)</f>
        <v>15120</v>
      </c>
    </row>
    <row r="271" spans="1:13" ht="12.75" customHeight="1" x14ac:dyDescent="0.2">
      <c r="A271" s="17" t="s">
        <v>178</v>
      </c>
      <c r="B271" s="17">
        <v>4000</v>
      </c>
      <c r="C271" s="17"/>
      <c r="D271" s="17">
        <f>SUM(B271:C271)</f>
        <v>4000</v>
      </c>
      <c r="E271" s="17">
        <v>4000</v>
      </c>
      <c r="F271" s="17"/>
      <c r="G271" s="17">
        <f t="shared" si="140"/>
        <v>4000</v>
      </c>
      <c r="H271" s="17"/>
      <c r="I271" s="17"/>
      <c r="J271" s="39">
        <f t="shared" si="141"/>
        <v>4000</v>
      </c>
      <c r="K271" s="39">
        <f t="shared" si="142"/>
        <v>0</v>
      </c>
      <c r="L271" s="15">
        <f t="shared" si="143"/>
        <v>4000</v>
      </c>
    </row>
    <row r="272" spans="1:13" ht="12.75" customHeight="1" x14ac:dyDescent="0.2">
      <c r="A272" s="17" t="s">
        <v>179</v>
      </c>
      <c r="B272" s="17">
        <v>600</v>
      </c>
      <c r="C272" s="17"/>
      <c r="D272" s="17">
        <f>SUM(B272:C272)</f>
        <v>600</v>
      </c>
      <c r="E272" s="17">
        <v>600</v>
      </c>
      <c r="F272" s="17"/>
      <c r="G272" s="17">
        <f t="shared" si="140"/>
        <v>600</v>
      </c>
      <c r="H272" s="17"/>
      <c r="I272" s="17"/>
      <c r="J272" s="39">
        <f t="shared" si="141"/>
        <v>600</v>
      </c>
      <c r="K272" s="39">
        <f t="shared" si="142"/>
        <v>0</v>
      </c>
      <c r="L272" s="15">
        <f t="shared" si="143"/>
        <v>600</v>
      </c>
    </row>
    <row r="273" spans="1:12" ht="12.75" customHeight="1" x14ac:dyDescent="0.2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</row>
    <row r="274" spans="1:12" ht="12.75" customHeight="1" x14ac:dyDescent="0.2">
      <c r="A274" s="32" t="s">
        <v>95</v>
      </c>
      <c r="B274" s="32">
        <f t="shared" ref="B274:L274" si="144">SUM(B275)</f>
        <v>699</v>
      </c>
      <c r="C274" s="32">
        <f t="shared" si="144"/>
        <v>0</v>
      </c>
      <c r="D274" s="32">
        <f t="shared" si="144"/>
        <v>699</v>
      </c>
      <c r="E274" s="32">
        <f t="shared" si="144"/>
        <v>699</v>
      </c>
      <c r="F274" s="32">
        <f t="shared" si="144"/>
        <v>0</v>
      </c>
      <c r="G274" s="32">
        <f t="shared" si="144"/>
        <v>699</v>
      </c>
      <c r="H274" s="32">
        <f t="shared" si="144"/>
        <v>0</v>
      </c>
      <c r="I274" s="32">
        <f t="shared" si="144"/>
        <v>0</v>
      </c>
      <c r="J274" s="32">
        <f t="shared" si="144"/>
        <v>699</v>
      </c>
      <c r="K274" s="32">
        <f t="shared" si="144"/>
        <v>0</v>
      </c>
      <c r="L274" s="32">
        <f t="shared" si="144"/>
        <v>699</v>
      </c>
    </row>
    <row r="275" spans="1:12" ht="12.75" customHeight="1" x14ac:dyDescent="0.2">
      <c r="A275" s="17" t="s">
        <v>115</v>
      </c>
      <c r="B275" s="17">
        <v>699</v>
      </c>
      <c r="C275" s="17"/>
      <c r="D275" s="17">
        <f>SUM(B275:C275)</f>
        <v>699</v>
      </c>
      <c r="E275" s="17">
        <v>699</v>
      </c>
      <c r="F275" s="17"/>
      <c r="G275" s="17">
        <f>SUM(E275:F275)</f>
        <v>699</v>
      </c>
      <c r="H275" s="17"/>
      <c r="I275" s="17"/>
      <c r="J275" s="39">
        <f>SUM(E275,H275)</f>
        <v>699</v>
      </c>
      <c r="K275" s="39">
        <f>SUM(F275,I275)</f>
        <v>0</v>
      </c>
      <c r="L275" s="15">
        <f t="shared" ref="L275" si="145">SUM(J275:K275)</f>
        <v>699</v>
      </c>
    </row>
    <row r="276" spans="1:12" ht="12.75" customHeight="1" x14ac:dyDescent="0.2">
      <c r="A276" s="34"/>
      <c r="B276" s="13"/>
      <c r="C276" s="13"/>
      <c r="D276" s="17"/>
      <c r="E276" s="17"/>
      <c r="F276" s="17"/>
      <c r="G276" s="17"/>
      <c r="H276" s="13"/>
      <c r="I276" s="13"/>
      <c r="J276" s="13"/>
      <c r="K276" s="13"/>
      <c r="L276" s="17"/>
    </row>
    <row r="277" spans="1:12" ht="12.75" customHeight="1" x14ac:dyDescent="0.2">
      <c r="A277" s="35" t="s">
        <v>36</v>
      </c>
      <c r="B277" s="20">
        <f>SUM(B278:B287)</f>
        <v>100133</v>
      </c>
      <c r="C277" s="20">
        <f t="shared" ref="C277:K277" si="146">SUM(C278:C287)</f>
        <v>0</v>
      </c>
      <c r="D277" s="20">
        <f t="shared" si="146"/>
        <v>100133</v>
      </c>
      <c r="E277" s="20">
        <f t="shared" si="146"/>
        <v>100133</v>
      </c>
      <c r="F277" s="20">
        <f t="shared" si="146"/>
        <v>0</v>
      </c>
      <c r="G277" s="20">
        <f t="shared" si="146"/>
        <v>100133</v>
      </c>
      <c r="H277" s="20">
        <f t="shared" si="146"/>
        <v>-27109</v>
      </c>
      <c r="I277" s="20">
        <f t="shared" si="146"/>
        <v>0</v>
      </c>
      <c r="J277" s="20">
        <f t="shared" si="146"/>
        <v>73024</v>
      </c>
      <c r="K277" s="20">
        <f t="shared" si="146"/>
        <v>0</v>
      </c>
      <c r="L277" s="20">
        <f>SUM(L278:L287)</f>
        <v>73024</v>
      </c>
    </row>
    <row r="278" spans="1:12" ht="12.75" customHeight="1" x14ac:dyDescent="0.2">
      <c r="A278" s="17" t="s">
        <v>219</v>
      </c>
      <c r="B278" s="17">
        <v>32245</v>
      </c>
      <c r="C278" s="17"/>
      <c r="D278" s="17">
        <f t="shared" ref="D278:D287" si="147">SUM(B278:C278)</f>
        <v>32245</v>
      </c>
      <c r="E278" s="17">
        <v>32245</v>
      </c>
      <c r="F278" s="17"/>
      <c r="G278" s="17">
        <f>SUM(E278:F278)</f>
        <v>32245</v>
      </c>
      <c r="H278" s="17"/>
      <c r="I278" s="17"/>
      <c r="J278" s="39">
        <f>SUM(E278,H278)</f>
        <v>32245</v>
      </c>
      <c r="K278" s="39">
        <f>SUM(F278,I278)</f>
        <v>0</v>
      </c>
      <c r="L278" s="15">
        <f t="shared" ref="L278" si="148">SUM(J278:K278)</f>
        <v>32245</v>
      </c>
    </row>
    <row r="279" spans="1:12" ht="12.75" customHeight="1" x14ac:dyDescent="0.2">
      <c r="A279" s="17" t="s">
        <v>234</v>
      </c>
      <c r="B279" s="17">
        <v>6036</v>
      </c>
      <c r="C279" s="17"/>
      <c r="D279" s="17">
        <f t="shared" si="147"/>
        <v>6036</v>
      </c>
      <c r="E279" s="17">
        <v>6036</v>
      </c>
      <c r="F279" s="17"/>
      <c r="G279" s="17">
        <f t="shared" ref="G279:G287" si="149">SUM(E279:F279)</f>
        <v>6036</v>
      </c>
      <c r="H279" s="17"/>
      <c r="I279" s="17"/>
      <c r="J279" s="39">
        <f t="shared" ref="J279:J287" si="150">SUM(E279,H279)</f>
        <v>6036</v>
      </c>
      <c r="K279" s="39">
        <f t="shared" ref="K279:K287" si="151">SUM(F279,I279)</f>
        <v>0</v>
      </c>
      <c r="L279" s="15">
        <f t="shared" ref="L279:L287" si="152">SUM(J279:K279)</f>
        <v>6036</v>
      </c>
    </row>
    <row r="280" spans="1:12" ht="12.75" customHeight="1" x14ac:dyDescent="0.2">
      <c r="A280" s="17" t="s">
        <v>235</v>
      </c>
      <c r="B280" s="17">
        <v>772</v>
      </c>
      <c r="C280" s="17"/>
      <c r="D280" s="17">
        <f t="shared" si="147"/>
        <v>772</v>
      </c>
      <c r="E280" s="17">
        <v>772</v>
      </c>
      <c r="F280" s="17"/>
      <c r="G280" s="17">
        <f t="shared" si="149"/>
        <v>772</v>
      </c>
      <c r="H280" s="17"/>
      <c r="I280" s="17"/>
      <c r="J280" s="39">
        <f t="shared" si="150"/>
        <v>772</v>
      </c>
      <c r="K280" s="39">
        <f t="shared" si="151"/>
        <v>0</v>
      </c>
      <c r="L280" s="15">
        <f t="shared" si="152"/>
        <v>772</v>
      </c>
    </row>
    <row r="281" spans="1:12" ht="12.75" customHeight="1" x14ac:dyDescent="0.2">
      <c r="A281" s="17" t="s">
        <v>79</v>
      </c>
      <c r="B281" s="17">
        <v>1500</v>
      </c>
      <c r="C281" s="17"/>
      <c r="D281" s="17">
        <f t="shared" si="147"/>
        <v>1500</v>
      </c>
      <c r="E281" s="17">
        <v>1500</v>
      </c>
      <c r="F281" s="17"/>
      <c r="G281" s="17">
        <f t="shared" si="149"/>
        <v>1500</v>
      </c>
      <c r="H281" s="17">
        <v>-1500</v>
      </c>
      <c r="I281" s="17"/>
      <c r="J281" s="39">
        <f t="shared" si="150"/>
        <v>0</v>
      </c>
      <c r="K281" s="39">
        <f t="shared" si="151"/>
        <v>0</v>
      </c>
      <c r="L281" s="15">
        <f t="shared" si="152"/>
        <v>0</v>
      </c>
    </row>
    <row r="282" spans="1:12" ht="12.75" customHeight="1" x14ac:dyDescent="0.2">
      <c r="A282" s="17" t="s">
        <v>128</v>
      </c>
      <c r="B282" s="17">
        <v>28500</v>
      </c>
      <c r="C282" s="17"/>
      <c r="D282" s="17">
        <f t="shared" si="147"/>
        <v>28500</v>
      </c>
      <c r="E282" s="17">
        <v>28500</v>
      </c>
      <c r="F282" s="17"/>
      <c r="G282" s="17">
        <f t="shared" si="149"/>
        <v>28500</v>
      </c>
      <c r="H282" s="45">
        <f>3791-28000</f>
        <v>-24209</v>
      </c>
      <c r="I282" s="17"/>
      <c r="J282" s="39">
        <f t="shared" si="150"/>
        <v>4291</v>
      </c>
      <c r="K282" s="39">
        <f t="shared" si="151"/>
        <v>0</v>
      </c>
      <c r="L282" s="15">
        <f t="shared" si="152"/>
        <v>4291</v>
      </c>
    </row>
    <row r="283" spans="1:12" ht="12.75" customHeight="1" x14ac:dyDescent="0.2">
      <c r="A283" s="17" t="s">
        <v>180</v>
      </c>
      <c r="B283" s="17">
        <v>2500</v>
      </c>
      <c r="C283" s="17"/>
      <c r="D283" s="17">
        <f t="shared" si="147"/>
        <v>2500</v>
      </c>
      <c r="E283" s="17">
        <v>2500</v>
      </c>
      <c r="F283" s="17"/>
      <c r="G283" s="17">
        <f t="shared" si="149"/>
        <v>2500</v>
      </c>
      <c r="H283" s="17"/>
      <c r="I283" s="17"/>
      <c r="J283" s="39">
        <f t="shared" si="150"/>
        <v>2500</v>
      </c>
      <c r="K283" s="39">
        <f t="shared" si="151"/>
        <v>0</v>
      </c>
      <c r="L283" s="15">
        <f t="shared" si="152"/>
        <v>2500</v>
      </c>
    </row>
    <row r="284" spans="1:12" ht="12.75" customHeight="1" x14ac:dyDescent="0.2">
      <c r="A284" s="17" t="s">
        <v>129</v>
      </c>
      <c r="B284" s="17">
        <v>25700</v>
      </c>
      <c r="C284" s="17"/>
      <c r="D284" s="17">
        <f t="shared" si="147"/>
        <v>25700</v>
      </c>
      <c r="E284" s="17">
        <v>25700</v>
      </c>
      <c r="F284" s="17"/>
      <c r="G284" s="17">
        <f t="shared" si="149"/>
        <v>25700</v>
      </c>
      <c r="H284" s="17"/>
      <c r="I284" s="17"/>
      <c r="J284" s="39">
        <f t="shared" si="150"/>
        <v>25700</v>
      </c>
      <c r="K284" s="39">
        <f t="shared" si="151"/>
        <v>0</v>
      </c>
      <c r="L284" s="15">
        <f t="shared" si="152"/>
        <v>25700</v>
      </c>
    </row>
    <row r="285" spans="1:12" ht="12.75" customHeight="1" x14ac:dyDescent="0.2">
      <c r="A285" s="17" t="s">
        <v>165</v>
      </c>
      <c r="B285" s="17">
        <v>370</v>
      </c>
      <c r="C285" s="17"/>
      <c r="D285" s="17">
        <f t="shared" si="147"/>
        <v>370</v>
      </c>
      <c r="E285" s="17">
        <v>370</v>
      </c>
      <c r="F285" s="17"/>
      <c r="G285" s="17">
        <f t="shared" si="149"/>
        <v>370</v>
      </c>
      <c r="H285" s="17"/>
      <c r="I285" s="17"/>
      <c r="J285" s="39">
        <f t="shared" si="150"/>
        <v>370</v>
      </c>
      <c r="K285" s="39">
        <f t="shared" si="151"/>
        <v>0</v>
      </c>
      <c r="L285" s="15">
        <f t="shared" si="152"/>
        <v>370</v>
      </c>
    </row>
    <row r="286" spans="1:12" ht="12.75" customHeight="1" x14ac:dyDescent="0.2">
      <c r="A286" s="17" t="s">
        <v>214</v>
      </c>
      <c r="B286" s="17">
        <v>1110</v>
      </c>
      <c r="C286" s="17"/>
      <c r="D286" s="17">
        <f t="shared" si="147"/>
        <v>1110</v>
      </c>
      <c r="E286" s="17">
        <v>1110</v>
      </c>
      <c r="F286" s="17"/>
      <c r="G286" s="17">
        <f t="shared" si="149"/>
        <v>1110</v>
      </c>
      <c r="H286" s="17"/>
      <c r="I286" s="17"/>
      <c r="J286" s="39">
        <f t="shared" si="150"/>
        <v>1110</v>
      </c>
      <c r="K286" s="39">
        <f t="shared" si="151"/>
        <v>0</v>
      </c>
      <c r="L286" s="15">
        <f t="shared" si="152"/>
        <v>1110</v>
      </c>
    </row>
    <row r="287" spans="1:12" ht="12.75" customHeight="1" x14ac:dyDescent="0.2">
      <c r="A287" s="17" t="s">
        <v>166</v>
      </c>
      <c r="B287" s="17">
        <v>1400</v>
      </c>
      <c r="C287" s="17"/>
      <c r="D287" s="17">
        <f t="shared" si="147"/>
        <v>1400</v>
      </c>
      <c r="E287" s="17">
        <v>1400</v>
      </c>
      <c r="F287" s="17"/>
      <c r="G287" s="17">
        <f t="shared" si="149"/>
        <v>1400</v>
      </c>
      <c r="H287" s="17">
        <v>-1400</v>
      </c>
      <c r="I287" s="17"/>
      <c r="J287" s="39">
        <f t="shared" si="150"/>
        <v>0</v>
      </c>
      <c r="K287" s="39">
        <f t="shared" si="151"/>
        <v>0</v>
      </c>
      <c r="L287" s="15">
        <f t="shared" si="152"/>
        <v>0</v>
      </c>
    </row>
    <row r="288" spans="1:12" ht="12.75" customHeight="1" x14ac:dyDescent="0.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</row>
    <row r="289" spans="1:12" ht="12.75" customHeight="1" x14ac:dyDescent="0.2">
      <c r="A289" s="23" t="s">
        <v>12</v>
      </c>
      <c r="B289" s="9">
        <f>SUM(B290:B304)</f>
        <v>20621</v>
      </c>
      <c r="C289" s="9">
        <f t="shared" ref="C289:K289" si="153">SUM(C290:C304)</f>
        <v>0</v>
      </c>
      <c r="D289" s="9">
        <f t="shared" si="153"/>
        <v>20621</v>
      </c>
      <c r="E289" s="9">
        <f t="shared" si="153"/>
        <v>23502</v>
      </c>
      <c r="F289" s="9">
        <f t="shared" si="153"/>
        <v>309</v>
      </c>
      <c r="G289" s="9">
        <f t="shared" si="153"/>
        <v>23811</v>
      </c>
      <c r="H289" s="9">
        <f t="shared" si="153"/>
        <v>1119</v>
      </c>
      <c r="I289" s="9">
        <f t="shared" si="153"/>
        <v>0</v>
      </c>
      <c r="J289" s="9">
        <f t="shared" si="153"/>
        <v>24621</v>
      </c>
      <c r="K289" s="9">
        <f t="shared" si="153"/>
        <v>309</v>
      </c>
      <c r="L289" s="9">
        <f>SUM(L290:L304)</f>
        <v>24930</v>
      </c>
    </row>
    <row r="290" spans="1:12" ht="12.75" customHeight="1" x14ac:dyDescent="0.2">
      <c r="A290" s="11" t="s">
        <v>19</v>
      </c>
      <c r="B290" s="12"/>
      <c r="C290" s="12"/>
      <c r="D290" s="12"/>
      <c r="E290" s="12">
        <v>1466</v>
      </c>
      <c r="F290" s="12"/>
      <c r="G290" s="12">
        <f>SUM(E290:F290)</f>
        <v>1466</v>
      </c>
      <c r="H290" s="12"/>
      <c r="I290" s="12"/>
      <c r="J290" s="39">
        <f>SUM(E290,H290)</f>
        <v>1466</v>
      </c>
      <c r="K290" s="39">
        <f>SUM(F290,I290)</f>
        <v>0</v>
      </c>
      <c r="L290" s="15">
        <f t="shared" ref="L290:L292" si="154">SUM(J290:K290)</f>
        <v>1466</v>
      </c>
    </row>
    <row r="291" spans="1:12" ht="12.75" customHeight="1" x14ac:dyDescent="0.2">
      <c r="A291" s="45" t="s">
        <v>182</v>
      </c>
      <c r="B291" s="12">
        <v>500</v>
      </c>
      <c r="C291" s="12"/>
      <c r="D291" s="12">
        <f>SUM(B291:C291)</f>
        <v>500</v>
      </c>
      <c r="E291" s="12">
        <v>500</v>
      </c>
      <c r="F291" s="12"/>
      <c r="G291" s="12">
        <f t="shared" ref="G291:G303" si="155">SUM(E291:F291)</f>
        <v>500</v>
      </c>
      <c r="H291" s="12"/>
      <c r="I291" s="12"/>
      <c r="J291" s="39">
        <f t="shared" ref="J291:J303" si="156">SUM(E291,H291)</f>
        <v>500</v>
      </c>
      <c r="K291" s="39">
        <f t="shared" ref="K291:K303" si="157">SUM(F291,I291)</f>
        <v>0</v>
      </c>
      <c r="L291" s="15">
        <f t="shared" si="154"/>
        <v>500</v>
      </c>
    </row>
    <row r="292" spans="1:12" ht="12.75" customHeight="1" x14ac:dyDescent="0.2">
      <c r="A292" s="45" t="s">
        <v>139</v>
      </c>
      <c r="B292" s="12"/>
      <c r="C292" s="12"/>
      <c r="D292" s="12"/>
      <c r="E292" s="12"/>
      <c r="F292" s="12"/>
      <c r="G292" s="12"/>
      <c r="H292" s="58">
        <v>457</v>
      </c>
      <c r="I292" s="12"/>
      <c r="J292" s="39">
        <f t="shared" si="156"/>
        <v>457</v>
      </c>
      <c r="K292" s="39">
        <f t="shared" si="157"/>
        <v>0</v>
      </c>
      <c r="L292" s="15">
        <f t="shared" si="154"/>
        <v>457</v>
      </c>
    </row>
    <row r="293" spans="1:12" ht="12.75" customHeight="1" x14ac:dyDescent="0.2">
      <c r="A293" s="45" t="s">
        <v>75</v>
      </c>
      <c r="B293" s="13">
        <v>3700</v>
      </c>
      <c r="C293" s="20"/>
      <c r="D293" s="13">
        <f t="shared" ref="D293:D301" si="158">SUM(B293:C293)</f>
        <v>3700</v>
      </c>
      <c r="E293" s="13">
        <v>3700</v>
      </c>
      <c r="F293" s="13"/>
      <c r="G293" s="12">
        <f t="shared" si="155"/>
        <v>3700</v>
      </c>
      <c r="H293" s="58"/>
      <c r="I293" s="20"/>
      <c r="J293" s="39">
        <f t="shared" si="156"/>
        <v>3700</v>
      </c>
      <c r="K293" s="39">
        <f t="shared" si="157"/>
        <v>0</v>
      </c>
      <c r="L293" s="15">
        <f t="shared" ref="L293:L301" si="159">SUM(J293:K293)</f>
        <v>3700</v>
      </c>
    </row>
    <row r="294" spans="1:12" ht="12.75" customHeight="1" x14ac:dyDescent="0.2">
      <c r="A294" s="45" t="s">
        <v>45</v>
      </c>
      <c r="B294" s="13">
        <v>7350</v>
      </c>
      <c r="C294" s="20"/>
      <c r="D294" s="13">
        <f t="shared" si="158"/>
        <v>7350</v>
      </c>
      <c r="E294" s="13">
        <v>8023</v>
      </c>
      <c r="F294" s="13"/>
      <c r="G294" s="12">
        <f t="shared" si="155"/>
        <v>8023</v>
      </c>
      <c r="H294" s="58">
        <v>23</v>
      </c>
      <c r="I294" s="59"/>
      <c r="J294" s="39">
        <f t="shared" si="156"/>
        <v>8046</v>
      </c>
      <c r="K294" s="39">
        <f t="shared" si="157"/>
        <v>0</v>
      </c>
      <c r="L294" s="15">
        <f t="shared" si="159"/>
        <v>8046</v>
      </c>
    </row>
    <row r="295" spans="1:12" ht="12.75" customHeight="1" x14ac:dyDescent="0.2">
      <c r="A295" s="15" t="s">
        <v>73</v>
      </c>
      <c r="B295" s="13"/>
      <c r="C295" s="20"/>
      <c r="D295" s="13"/>
      <c r="E295" s="13">
        <v>155</v>
      </c>
      <c r="F295" s="13"/>
      <c r="G295" s="12">
        <f t="shared" si="155"/>
        <v>155</v>
      </c>
      <c r="H295" s="58">
        <v>556</v>
      </c>
      <c r="I295" s="59"/>
      <c r="J295" s="39">
        <f t="shared" si="156"/>
        <v>711</v>
      </c>
      <c r="K295" s="39">
        <f t="shared" si="157"/>
        <v>0</v>
      </c>
      <c r="L295" s="15">
        <f t="shared" si="159"/>
        <v>711</v>
      </c>
    </row>
    <row r="296" spans="1:12" ht="12.75" customHeight="1" x14ac:dyDescent="0.2">
      <c r="A296" s="45" t="s">
        <v>43</v>
      </c>
      <c r="B296" s="12">
        <v>8301</v>
      </c>
      <c r="C296" s="12"/>
      <c r="D296" s="12">
        <f t="shared" si="158"/>
        <v>8301</v>
      </c>
      <c r="E296" s="12">
        <v>8301</v>
      </c>
      <c r="F296" s="12">
        <v>309</v>
      </c>
      <c r="G296" s="12">
        <f t="shared" si="155"/>
        <v>8610</v>
      </c>
      <c r="H296" s="58"/>
      <c r="I296" s="58"/>
      <c r="J296" s="39">
        <f t="shared" si="156"/>
        <v>8301</v>
      </c>
      <c r="K296" s="39">
        <f t="shared" si="157"/>
        <v>309</v>
      </c>
      <c r="L296" s="15">
        <f t="shared" si="159"/>
        <v>8610</v>
      </c>
    </row>
    <row r="297" spans="1:12" ht="12.75" customHeight="1" x14ac:dyDescent="0.2">
      <c r="A297" s="45" t="s">
        <v>264</v>
      </c>
      <c r="B297" s="12"/>
      <c r="C297" s="12"/>
      <c r="D297" s="12"/>
      <c r="E297" s="12">
        <v>248</v>
      </c>
      <c r="F297" s="12"/>
      <c r="G297" s="12">
        <f t="shared" si="155"/>
        <v>248</v>
      </c>
      <c r="H297" s="58"/>
      <c r="I297" s="58"/>
      <c r="J297" s="39">
        <f t="shared" si="156"/>
        <v>248</v>
      </c>
      <c r="K297" s="39">
        <f t="shared" si="157"/>
        <v>0</v>
      </c>
      <c r="L297" s="15">
        <f t="shared" si="159"/>
        <v>248</v>
      </c>
    </row>
    <row r="298" spans="1:12" ht="12.75" customHeight="1" x14ac:dyDescent="0.2">
      <c r="A298" s="45" t="s">
        <v>194</v>
      </c>
      <c r="B298" s="12">
        <v>400</v>
      </c>
      <c r="C298" s="12"/>
      <c r="D298" s="12">
        <f t="shared" si="158"/>
        <v>400</v>
      </c>
      <c r="E298" s="12">
        <v>400</v>
      </c>
      <c r="F298" s="12"/>
      <c r="G298" s="12">
        <f t="shared" si="155"/>
        <v>400</v>
      </c>
      <c r="H298" s="58">
        <v>-400</v>
      </c>
      <c r="I298" s="12"/>
      <c r="J298" s="39">
        <f t="shared" si="156"/>
        <v>0</v>
      </c>
      <c r="K298" s="39">
        <f t="shared" si="157"/>
        <v>0</v>
      </c>
      <c r="L298" s="15">
        <f t="shared" si="159"/>
        <v>0</v>
      </c>
    </row>
    <row r="299" spans="1:12" ht="12.75" customHeight="1" x14ac:dyDescent="0.2">
      <c r="A299" s="46" t="s">
        <v>94</v>
      </c>
      <c r="B299" s="12">
        <v>320</v>
      </c>
      <c r="C299" s="12"/>
      <c r="D299" s="12">
        <f t="shared" si="158"/>
        <v>320</v>
      </c>
      <c r="E299" s="12">
        <v>320</v>
      </c>
      <c r="F299" s="12"/>
      <c r="G299" s="12">
        <f t="shared" si="155"/>
        <v>320</v>
      </c>
      <c r="H299" s="58"/>
      <c r="I299" s="12"/>
      <c r="J299" s="39">
        <f t="shared" si="156"/>
        <v>320</v>
      </c>
      <c r="K299" s="39">
        <f t="shared" si="157"/>
        <v>0</v>
      </c>
      <c r="L299" s="15">
        <f t="shared" si="159"/>
        <v>320</v>
      </c>
    </row>
    <row r="300" spans="1:12" ht="12.75" customHeight="1" x14ac:dyDescent="0.2">
      <c r="A300" s="46" t="s">
        <v>283</v>
      </c>
      <c r="B300" s="12"/>
      <c r="C300" s="12"/>
      <c r="D300" s="12"/>
      <c r="E300" s="12"/>
      <c r="F300" s="12"/>
      <c r="G300" s="12"/>
      <c r="H300" s="58">
        <v>400</v>
      </c>
      <c r="I300" s="12"/>
      <c r="J300" s="39">
        <f t="shared" si="156"/>
        <v>400</v>
      </c>
      <c r="K300" s="39">
        <f t="shared" si="157"/>
        <v>0</v>
      </c>
      <c r="L300" s="15">
        <f t="shared" si="159"/>
        <v>400</v>
      </c>
    </row>
    <row r="301" spans="1:12" ht="12.75" customHeight="1" x14ac:dyDescent="0.2">
      <c r="A301" s="45" t="s">
        <v>247</v>
      </c>
      <c r="B301" s="12">
        <v>50</v>
      </c>
      <c r="C301" s="12"/>
      <c r="D301" s="12">
        <f t="shared" si="158"/>
        <v>50</v>
      </c>
      <c r="E301" s="12">
        <v>50</v>
      </c>
      <c r="F301" s="12"/>
      <c r="G301" s="12">
        <f t="shared" si="155"/>
        <v>50</v>
      </c>
      <c r="H301" s="58">
        <v>83</v>
      </c>
      <c r="I301" s="12"/>
      <c r="J301" s="39">
        <f t="shared" si="156"/>
        <v>133</v>
      </c>
      <c r="K301" s="39">
        <f t="shared" si="157"/>
        <v>0</v>
      </c>
      <c r="L301" s="15">
        <f t="shared" si="159"/>
        <v>133</v>
      </c>
    </row>
    <row r="302" spans="1:12" ht="12.75" customHeight="1" x14ac:dyDescent="0.2">
      <c r="A302" s="15" t="s">
        <v>265</v>
      </c>
      <c r="B302" s="12"/>
      <c r="C302" s="15"/>
      <c r="D302" s="12"/>
      <c r="E302" s="12">
        <v>183</v>
      </c>
      <c r="F302" s="12"/>
      <c r="G302" s="12">
        <f t="shared" si="155"/>
        <v>183</v>
      </c>
      <c r="H302" s="44"/>
      <c r="I302" s="39"/>
      <c r="J302" s="39">
        <f t="shared" si="156"/>
        <v>183</v>
      </c>
      <c r="K302" s="39">
        <f t="shared" si="157"/>
        <v>0</v>
      </c>
      <c r="L302" s="39">
        <f t="shared" ref="L302" si="160">SUM(J302:K302)</f>
        <v>183</v>
      </c>
    </row>
    <row r="303" spans="1:12" ht="12.75" customHeight="1" x14ac:dyDescent="0.2">
      <c r="A303" s="15" t="s">
        <v>257</v>
      </c>
      <c r="B303" s="12"/>
      <c r="C303" s="15"/>
      <c r="D303" s="17"/>
      <c r="E303" s="17">
        <v>156</v>
      </c>
      <c r="F303" s="17"/>
      <c r="G303" s="12">
        <f t="shared" si="155"/>
        <v>156</v>
      </c>
      <c r="H303" s="39"/>
      <c r="I303" s="39"/>
      <c r="J303" s="39">
        <f t="shared" si="156"/>
        <v>156</v>
      </c>
      <c r="K303" s="39">
        <f t="shared" si="157"/>
        <v>0</v>
      </c>
      <c r="L303" s="39">
        <f t="shared" ref="L303" si="161">SUM(J303:K303)</f>
        <v>156</v>
      </c>
    </row>
    <row r="304" spans="1:12" ht="12.75" customHeight="1" x14ac:dyDescent="0.2">
      <c r="A304" s="15"/>
      <c r="B304" s="12"/>
      <c r="C304" s="15"/>
      <c r="D304" s="15"/>
      <c r="E304" s="15"/>
      <c r="F304" s="15"/>
      <c r="G304" s="15"/>
      <c r="H304" s="12"/>
      <c r="I304" s="12"/>
      <c r="J304" s="39"/>
      <c r="K304" s="39"/>
      <c r="L304" s="15"/>
    </row>
    <row r="305" spans="1:12" ht="12.75" customHeight="1" x14ac:dyDescent="0.2">
      <c r="A305" s="71" t="s">
        <v>0</v>
      </c>
      <c r="B305" s="70" t="s">
        <v>269</v>
      </c>
      <c r="C305" s="70"/>
      <c r="D305" s="70"/>
      <c r="E305" s="67" t="s">
        <v>273</v>
      </c>
      <c r="F305" s="67"/>
      <c r="G305" s="67"/>
      <c r="H305" s="72" t="s">
        <v>250</v>
      </c>
      <c r="I305" s="72"/>
      <c r="J305" s="67" t="s">
        <v>299</v>
      </c>
      <c r="K305" s="67"/>
      <c r="L305" s="67"/>
    </row>
    <row r="306" spans="1:12" ht="39" customHeight="1" x14ac:dyDescent="0.2">
      <c r="A306" s="71"/>
      <c r="B306" s="55" t="s">
        <v>4</v>
      </c>
      <c r="C306" s="55" t="s">
        <v>5</v>
      </c>
      <c r="D306" s="55" t="s">
        <v>251</v>
      </c>
      <c r="E306" s="60"/>
      <c r="F306" s="60"/>
      <c r="G306" s="60"/>
      <c r="H306" s="55" t="s">
        <v>4</v>
      </c>
      <c r="I306" s="55" t="s">
        <v>5</v>
      </c>
      <c r="J306" s="55" t="s">
        <v>4</v>
      </c>
      <c r="K306" s="55" t="s">
        <v>5</v>
      </c>
      <c r="L306" s="55" t="s">
        <v>252</v>
      </c>
    </row>
    <row r="307" spans="1:12" ht="12.75" customHeight="1" x14ac:dyDescent="0.2">
      <c r="A307" s="53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</row>
    <row r="308" spans="1:12" s="2" customFormat="1" ht="15" customHeight="1" x14ac:dyDescent="0.2">
      <c r="A308" s="25" t="s">
        <v>13</v>
      </c>
      <c r="B308" s="26">
        <f t="shared" ref="B308:L308" si="162">SUM(B310,B314:B316)</f>
        <v>10530</v>
      </c>
      <c r="C308" s="26">
        <f t="shared" si="162"/>
        <v>0</v>
      </c>
      <c r="D308" s="26">
        <f t="shared" si="162"/>
        <v>10530</v>
      </c>
      <c r="E308" s="26">
        <f t="shared" si="162"/>
        <v>10530</v>
      </c>
      <c r="F308" s="26">
        <f t="shared" si="162"/>
        <v>0</v>
      </c>
      <c r="G308" s="26">
        <f t="shared" si="162"/>
        <v>10530</v>
      </c>
      <c r="H308" s="26">
        <f t="shared" si="162"/>
        <v>0</v>
      </c>
      <c r="I308" s="26">
        <f t="shared" si="162"/>
        <v>0</v>
      </c>
      <c r="J308" s="26">
        <f t="shared" si="162"/>
        <v>10530</v>
      </c>
      <c r="K308" s="26">
        <f t="shared" si="162"/>
        <v>0</v>
      </c>
      <c r="L308" s="26">
        <f t="shared" si="162"/>
        <v>10530</v>
      </c>
    </row>
    <row r="309" spans="1:12" s="2" customFormat="1" x14ac:dyDescent="0.2">
      <c r="A309" s="8" t="s">
        <v>32</v>
      </c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</row>
    <row r="310" spans="1:12" s="2" customFormat="1" x14ac:dyDescent="0.2">
      <c r="A310" s="38" t="s">
        <v>248</v>
      </c>
      <c r="B310" s="9">
        <f t="shared" ref="B310:L310" si="163">SUM(B311:B313)</f>
        <v>5680</v>
      </c>
      <c r="C310" s="9">
        <f t="shared" si="163"/>
        <v>0</v>
      </c>
      <c r="D310" s="9">
        <f t="shared" si="163"/>
        <v>5680</v>
      </c>
      <c r="E310" s="9">
        <f t="shared" si="163"/>
        <v>5680</v>
      </c>
      <c r="F310" s="9">
        <f t="shared" si="163"/>
        <v>0</v>
      </c>
      <c r="G310" s="9">
        <f t="shared" si="163"/>
        <v>5680</v>
      </c>
      <c r="H310" s="9">
        <f t="shared" si="163"/>
        <v>-380</v>
      </c>
      <c r="I310" s="9">
        <f t="shared" si="163"/>
        <v>0</v>
      </c>
      <c r="J310" s="9">
        <f t="shared" si="163"/>
        <v>5300</v>
      </c>
      <c r="K310" s="9">
        <f t="shared" si="163"/>
        <v>0</v>
      </c>
      <c r="L310" s="9">
        <f t="shared" si="163"/>
        <v>5300</v>
      </c>
    </row>
    <row r="311" spans="1:12" s="2" customFormat="1" x14ac:dyDescent="0.2">
      <c r="A311" s="46" t="s">
        <v>88</v>
      </c>
      <c r="B311" s="12">
        <v>3260</v>
      </c>
      <c r="C311" s="12"/>
      <c r="D311" s="12">
        <f t="shared" ref="D311:D312" si="164">SUM(B311:C311)</f>
        <v>3260</v>
      </c>
      <c r="E311" s="12">
        <v>3260</v>
      </c>
      <c r="F311" s="12"/>
      <c r="G311" s="12">
        <f>SUM(E311:F311)</f>
        <v>3260</v>
      </c>
      <c r="H311" s="12">
        <v>-380</v>
      </c>
      <c r="I311" s="12"/>
      <c r="J311" s="39">
        <f>SUM(E311,H311)</f>
        <v>2880</v>
      </c>
      <c r="K311" s="39">
        <f>SUM(F311,I311)</f>
        <v>0</v>
      </c>
      <c r="L311" s="15">
        <f t="shared" ref="L311" si="165">SUM(J311:K311)</f>
        <v>2880</v>
      </c>
    </row>
    <row r="312" spans="1:12" s="2" customFormat="1" x14ac:dyDescent="0.2">
      <c r="A312" s="46" t="s">
        <v>89</v>
      </c>
      <c r="B312" s="12">
        <v>2420</v>
      </c>
      <c r="C312" s="12"/>
      <c r="D312" s="12">
        <f t="shared" si="164"/>
        <v>2420</v>
      </c>
      <c r="E312" s="12">
        <v>2420</v>
      </c>
      <c r="F312" s="12"/>
      <c r="G312" s="12">
        <f t="shared" ref="G312:G316" si="166">SUM(E312:F312)</f>
        <v>2420</v>
      </c>
      <c r="H312" s="12"/>
      <c r="I312" s="12"/>
      <c r="J312" s="39">
        <f t="shared" ref="J312:J316" si="167">SUM(E312,H312)</f>
        <v>2420</v>
      </c>
      <c r="K312" s="39">
        <f t="shared" ref="K312:K316" si="168">SUM(F312,I312)</f>
        <v>0</v>
      </c>
      <c r="L312" s="15">
        <f t="shared" ref="L312" si="169">SUM(J312:K312)</f>
        <v>2420</v>
      </c>
    </row>
    <row r="313" spans="1:12" s="2" customFormat="1" x14ac:dyDescent="0.2">
      <c r="A313" s="11"/>
      <c r="B313" s="12"/>
      <c r="C313" s="12"/>
      <c r="D313" s="12"/>
      <c r="E313" s="12"/>
      <c r="F313" s="12"/>
      <c r="G313" s="12">
        <f t="shared" si="166"/>
        <v>0</v>
      </c>
      <c r="H313" s="12"/>
      <c r="I313" s="12"/>
      <c r="J313" s="39"/>
      <c r="K313" s="39"/>
      <c r="L313" s="12"/>
    </row>
    <row r="314" spans="1:12" s="2" customFormat="1" x14ac:dyDescent="0.2">
      <c r="A314" s="11" t="s">
        <v>87</v>
      </c>
      <c r="B314" s="12">
        <v>4000</v>
      </c>
      <c r="C314" s="12"/>
      <c r="D314" s="12">
        <f t="shared" ref="D314:D316" si="170">SUM(B314:C314)</f>
        <v>4000</v>
      </c>
      <c r="E314" s="12">
        <v>4000</v>
      </c>
      <c r="F314" s="12"/>
      <c r="G314" s="12">
        <f t="shared" si="166"/>
        <v>4000</v>
      </c>
      <c r="H314" s="12"/>
      <c r="I314" s="12"/>
      <c r="J314" s="39">
        <f t="shared" si="167"/>
        <v>4000</v>
      </c>
      <c r="K314" s="39">
        <f t="shared" si="168"/>
        <v>0</v>
      </c>
      <c r="L314" s="15">
        <f t="shared" ref="L314:L315" si="171">SUM(J314:K314)</f>
        <v>4000</v>
      </c>
    </row>
    <row r="315" spans="1:12" s="2" customFormat="1" x14ac:dyDescent="0.2">
      <c r="A315" s="11" t="s">
        <v>111</v>
      </c>
      <c r="B315" s="12">
        <v>450</v>
      </c>
      <c r="C315" s="12"/>
      <c r="D315" s="12">
        <f t="shared" si="170"/>
        <v>450</v>
      </c>
      <c r="E315" s="12">
        <v>450</v>
      </c>
      <c r="F315" s="12"/>
      <c r="G315" s="12">
        <f t="shared" si="166"/>
        <v>450</v>
      </c>
      <c r="H315" s="12">
        <v>380</v>
      </c>
      <c r="I315" s="12"/>
      <c r="J315" s="39">
        <f t="shared" si="167"/>
        <v>830</v>
      </c>
      <c r="K315" s="39">
        <f t="shared" si="168"/>
        <v>0</v>
      </c>
      <c r="L315" s="15">
        <f t="shared" si="171"/>
        <v>830</v>
      </c>
    </row>
    <row r="316" spans="1:12" s="2" customFormat="1" x14ac:dyDescent="0.2">
      <c r="A316" s="11" t="s">
        <v>187</v>
      </c>
      <c r="B316" s="12">
        <v>400</v>
      </c>
      <c r="C316" s="12"/>
      <c r="D316" s="12">
        <f t="shared" si="170"/>
        <v>400</v>
      </c>
      <c r="E316" s="12">
        <v>400</v>
      </c>
      <c r="F316" s="12"/>
      <c r="G316" s="12">
        <f t="shared" si="166"/>
        <v>400</v>
      </c>
      <c r="H316" s="12"/>
      <c r="I316" s="12"/>
      <c r="J316" s="39">
        <f t="shared" si="167"/>
        <v>400</v>
      </c>
      <c r="K316" s="39">
        <f t="shared" si="168"/>
        <v>0</v>
      </c>
      <c r="L316" s="15">
        <f t="shared" ref="L316" si="172">SUM(J316:K316)</f>
        <v>400</v>
      </c>
    </row>
    <row r="317" spans="1:12" s="2" customFormat="1" x14ac:dyDescent="0.2">
      <c r="A317" s="11"/>
      <c r="B317" s="12"/>
      <c r="C317" s="12"/>
      <c r="D317" s="15"/>
      <c r="E317" s="15"/>
      <c r="F317" s="15"/>
      <c r="G317" s="15"/>
      <c r="H317" s="12"/>
      <c r="I317" s="12"/>
      <c r="J317" s="12"/>
      <c r="K317" s="12"/>
      <c r="L317" s="15"/>
    </row>
    <row r="318" spans="1:12" s="2" customFormat="1" ht="15" customHeight="1" x14ac:dyDescent="0.2">
      <c r="A318" s="25" t="s">
        <v>14</v>
      </c>
      <c r="B318" s="26">
        <f t="shared" ref="B318:L318" si="173">SUM(B319:B352)</f>
        <v>45259</v>
      </c>
      <c r="C318" s="26">
        <f t="shared" si="173"/>
        <v>0</v>
      </c>
      <c r="D318" s="26">
        <f t="shared" si="173"/>
        <v>45259</v>
      </c>
      <c r="E318" s="26">
        <f t="shared" si="173"/>
        <v>47638</v>
      </c>
      <c r="F318" s="26">
        <f t="shared" si="173"/>
        <v>0</v>
      </c>
      <c r="G318" s="26">
        <f t="shared" si="173"/>
        <v>47638</v>
      </c>
      <c r="H318" s="26">
        <f t="shared" si="173"/>
        <v>4545</v>
      </c>
      <c r="I318" s="26">
        <f t="shared" si="173"/>
        <v>0</v>
      </c>
      <c r="J318" s="26">
        <f t="shared" si="173"/>
        <v>52183</v>
      </c>
      <c r="K318" s="26">
        <f t="shared" si="173"/>
        <v>0</v>
      </c>
      <c r="L318" s="26">
        <f t="shared" si="173"/>
        <v>52183</v>
      </c>
    </row>
    <row r="319" spans="1:12" s="2" customFormat="1" ht="12.75" customHeight="1" x14ac:dyDescent="0.2">
      <c r="A319" s="34" t="s">
        <v>21</v>
      </c>
      <c r="B319" s="13">
        <v>787</v>
      </c>
      <c r="C319" s="13"/>
      <c r="D319" s="13">
        <f>SUM(B319:C319)</f>
        <v>787</v>
      </c>
      <c r="E319" s="13">
        <v>787</v>
      </c>
      <c r="F319" s="13"/>
      <c r="G319" s="13">
        <f>SUM(E319:F319)</f>
        <v>787</v>
      </c>
      <c r="H319" s="13">
        <v>200</v>
      </c>
      <c r="I319" s="13"/>
      <c r="J319" s="39">
        <f>SUM(E319,H319)</f>
        <v>987</v>
      </c>
      <c r="K319" s="39">
        <f>SUM(F319,I319)</f>
        <v>0</v>
      </c>
      <c r="L319" s="15">
        <f t="shared" ref="L319" si="174">SUM(J319:K319)</f>
        <v>987</v>
      </c>
    </row>
    <row r="320" spans="1:12" s="2" customFormat="1" ht="12.75" customHeight="1" x14ac:dyDescent="0.2">
      <c r="A320" s="34" t="s">
        <v>195</v>
      </c>
      <c r="B320" s="13">
        <v>686</v>
      </c>
      <c r="C320" s="13"/>
      <c r="D320" s="13">
        <f>SUM(B320:C320)</f>
        <v>686</v>
      </c>
      <c r="E320" s="13">
        <v>686</v>
      </c>
      <c r="F320" s="13"/>
      <c r="G320" s="13">
        <f t="shared" ref="G320:G352" si="175">SUM(E320:F320)</f>
        <v>686</v>
      </c>
      <c r="H320" s="13"/>
      <c r="I320" s="13"/>
      <c r="J320" s="39">
        <f t="shared" ref="J320:J352" si="176">SUM(E320,H320)</f>
        <v>686</v>
      </c>
      <c r="K320" s="39">
        <f t="shared" ref="K320:K352" si="177">SUM(F320,I320)</f>
        <v>0</v>
      </c>
      <c r="L320" s="15">
        <f t="shared" ref="L320:L352" si="178">SUM(J320:K320)</f>
        <v>686</v>
      </c>
    </row>
    <row r="321" spans="1:12" s="2" customFormat="1" ht="12.75" customHeight="1" x14ac:dyDescent="0.2">
      <c r="A321" s="34" t="s">
        <v>96</v>
      </c>
      <c r="B321" s="13">
        <v>254</v>
      </c>
      <c r="C321" s="13"/>
      <c r="D321" s="13">
        <f>SUM(B321:C321)</f>
        <v>254</v>
      </c>
      <c r="E321" s="13">
        <v>254</v>
      </c>
      <c r="F321" s="13"/>
      <c r="G321" s="13">
        <f t="shared" si="175"/>
        <v>254</v>
      </c>
      <c r="H321" s="13"/>
      <c r="I321" s="13"/>
      <c r="J321" s="39">
        <f t="shared" si="176"/>
        <v>254</v>
      </c>
      <c r="K321" s="39">
        <f t="shared" si="177"/>
        <v>0</v>
      </c>
      <c r="L321" s="15">
        <f t="shared" si="178"/>
        <v>254</v>
      </c>
    </row>
    <row r="322" spans="1:12" s="2" customFormat="1" ht="12.75" customHeight="1" x14ac:dyDescent="0.2">
      <c r="A322" s="34" t="s">
        <v>271</v>
      </c>
      <c r="B322" s="13"/>
      <c r="C322" s="13"/>
      <c r="D322" s="13"/>
      <c r="E322" s="13">
        <v>427</v>
      </c>
      <c r="F322" s="13"/>
      <c r="G322" s="13">
        <f t="shared" si="175"/>
        <v>427</v>
      </c>
      <c r="H322" s="13"/>
      <c r="I322" s="13"/>
      <c r="J322" s="39">
        <f t="shared" si="176"/>
        <v>427</v>
      </c>
      <c r="K322" s="39">
        <f t="shared" si="177"/>
        <v>0</v>
      </c>
      <c r="L322" s="15">
        <f t="shared" si="178"/>
        <v>427</v>
      </c>
    </row>
    <row r="323" spans="1:12" s="2" customFormat="1" ht="12.75" customHeight="1" x14ac:dyDescent="0.2">
      <c r="A323" s="34" t="s">
        <v>22</v>
      </c>
      <c r="B323" s="13">
        <v>932</v>
      </c>
      <c r="C323" s="13"/>
      <c r="D323" s="13">
        <f t="shared" ref="D323:D352" si="179">SUM(B323:C323)</f>
        <v>932</v>
      </c>
      <c r="E323" s="13">
        <v>932</v>
      </c>
      <c r="F323" s="13"/>
      <c r="G323" s="13">
        <f t="shared" si="175"/>
        <v>932</v>
      </c>
      <c r="H323" s="13"/>
      <c r="I323" s="13"/>
      <c r="J323" s="39">
        <f t="shared" si="176"/>
        <v>932</v>
      </c>
      <c r="K323" s="39">
        <f t="shared" si="177"/>
        <v>0</v>
      </c>
      <c r="L323" s="15">
        <f t="shared" si="178"/>
        <v>932</v>
      </c>
    </row>
    <row r="324" spans="1:12" s="2" customFormat="1" ht="12.75" customHeight="1" x14ac:dyDescent="0.2">
      <c r="A324" s="34" t="s">
        <v>200</v>
      </c>
      <c r="B324" s="13">
        <v>508</v>
      </c>
      <c r="C324" s="13"/>
      <c r="D324" s="13">
        <f t="shared" si="179"/>
        <v>508</v>
      </c>
      <c r="E324" s="13">
        <v>508</v>
      </c>
      <c r="F324" s="13"/>
      <c r="G324" s="13">
        <f t="shared" si="175"/>
        <v>508</v>
      </c>
      <c r="H324" s="13"/>
      <c r="I324" s="13"/>
      <c r="J324" s="39">
        <f t="shared" si="176"/>
        <v>508</v>
      </c>
      <c r="K324" s="39">
        <f t="shared" si="177"/>
        <v>0</v>
      </c>
      <c r="L324" s="15">
        <f t="shared" si="178"/>
        <v>508</v>
      </c>
    </row>
    <row r="325" spans="1:12" s="2" customFormat="1" ht="12.75" customHeight="1" x14ac:dyDescent="0.2">
      <c r="A325" s="34" t="s">
        <v>23</v>
      </c>
      <c r="B325" s="13">
        <v>1588</v>
      </c>
      <c r="C325" s="13"/>
      <c r="D325" s="13">
        <f t="shared" si="179"/>
        <v>1588</v>
      </c>
      <c r="E325" s="13">
        <v>1588</v>
      </c>
      <c r="F325" s="13"/>
      <c r="G325" s="13">
        <f t="shared" si="175"/>
        <v>1588</v>
      </c>
      <c r="H325" s="13">
        <v>200</v>
      </c>
      <c r="I325" s="13"/>
      <c r="J325" s="39">
        <f t="shared" si="176"/>
        <v>1788</v>
      </c>
      <c r="K325" s="39">
        <f t="shared" si="177"/>
        <v>0</v>
      </c>
      <c r="L325" s="15">
        <f t="shared" si="178"/>
        <v>1788</v>
      </c>
    </row>
    <row r="326" spans="1:12" s="2" customFormat="1" ht="12.75" customHeight="1" x14ac:dyDescent="0.2">
      <c r="A326" s="34" t="s">
        <v>201</v>
      </c>
      <c r="B326" s="13">
        <v>635</v>
      </c>
      <c r="C326" s="13"/>
      <c r="D326" s="13">
        <f t="shared" si="179"/>
        <v>635</v>
      </c>
      <c r="E326" s="13">
        <v>635</v>
      </c>
      <c r="F326" s="13"/>
      <c r="G326" s="13">
        <f t="shared" si="175"/>
        <v>635</v>
      </c>
      <c r="H326" s="13"/>
      <c r="I326" s="13"/>
      <c r="J326" s="39">
        <f t="shared" si="176"/>
        <v>635</v>
      </c>
      <c r="K326" s="39">
        <f t="shared" si="177"/>
        <v>0</v>
      </c>
      <c r="L326" s="15">
        <f t="shared" si="178"/>
        <v>635</v>
      </c>
    </row>
    <row r="327" spans="1:12" s="2" customFormat="1" ht="12.75" customHeight="1" x14ac:dyDescent="0.2">
      <c r="A327" s="34" t="s">
        <v>24</v>
      </c>
      <c r="B327" s="13">
        <v>1672</v>
      </c>
      <c r="C327" s="13"/>
      <c r="D327" s="13">
        <f t="shared" si="179"/>
        <v>1672</v>
      </c>
      <c r="E327" s="13">
        <v>1672</v>
      </c>
      <c r="F327" s="13"/>
      <c r="G327" s="13">
        <f t="shared" si="175"/>
        <v>1672</v>
      </c>
      <c r="H327" s="13">
        <v>200</v>
      </c>
      <c r="I327" s="13"/>
      <c r="J327" s="39">
        <f t="shared" si="176"/>
        <v>1872</v>
      </c>
      <c r="K327" s="39">
        <f t="shared" si="177"/>
        <v>0</v>
      </c>
      <c r="L327" s="15">
        <f t="shared" si="178"/>
        <v>1872</v>
      </c>
    </row>
    <row r="328" spans="1:12" s="2" customFormat="1" ht="12.75" customHeight="1" x14ac:dyDescent="0.2">
      <c r="A328" s="34" t="s">
        <v>97</v>
      </c>
      <c r="B328" s="13">
        <v>350</v>
      </c>
      <c r="C328" s="13"/>
      <c r="D328" s="13">
        <f t="shared" si="179"/>
        <v>350</v>
      </c>
      <c r="E328" s="13">
        <v>350</v>
      </c>
      <c r="F328" s="13"/>
      <c r="G328" s="13">
        <f t="shared" si="175"/>
        <v>350</v>
      </c>
      <c r="H328" s="13"/>
      <c r="I328" s="13"/>
      <c r="J328" s="39">
        <f t="shared" si="176"/>
        <v>350</v>
      </c>
      <c r="K328" s="39">
        <f t="shared" si="177"/>
        <v>0</v>
      </c>
      <c r="L328" s="15">
        <f t="shared" si="178"/>
        <v>350</v>
      </c>
    </row>
    <row r="329" spans="1:12" s="2" customFormat="1" ht="12.75" customHeight="1" x14ac:dyDescent="0.2">
      <c r="A329" s="34" t="s">
        <v>196</v>
      </c>
      <c r="B329" s="13">
        <v>254</v>
      </c>
      <c r="C329" s="13"/>
      <c r="D329" s="13">
        <f t="shared" si="179"/>
        <v>254</v>
      </c>
      <c r="E329" s="13">
        <v>254</v>
      </c>
      <c r="F329" s="13"/>
      <c r="G329" s="13">
        <f t="shared" si="175"/>
        <v>254</v>
      </c>
      <c r="H329" s="13"/>
      <c r="I329" s="13"/>
      <c r="J329" s="39">
        <f t="shared" si="176"/>
        <v>254</v>
      </c>
      <c r="K329" s="39">
        <f t="shared" si="177"/>
        <v>0</v>
      </c>
      <c r="L329" s="15">
        <f t="shared" si="178"/>
        <v>254</v>
      </c>
    </row>
    <row r="330" spans="1:12" s="2" customFormat="1" ht="12.75" customHeight="1" x14ac:dyDescent="0.2">
      <c r="A330" s="34" t="s">
        <v>197</v>
      </c>
      <c r="B330" s="13">
        <v>406</v>
      </c>
      <c r="C330" s="13"/>
      <c r="D330" s="13">
        <f t="shared" si="179"/>
        <v>406</v>
      </c>
      <c r="E330" s="13">
        <v>406</v>
      </c>
      <c r="F330" s="13"/>
      <c r="G330" s="13">
        <f t="shared" si="175"/>
        <v>406</v>
      </c>
      <c r="H330" s="13"/>
      <c r="I330" s="13"/>
      <c r="J330" s="39">
        <f t="shared" si="176"/>
        <v>406</v>
      </c>
      <c r="K330" s="39">
        <f t="shared" si="177"/>
        <v>0</v>
      </c>
      <c r="L330" s="15">
        <f t="shared" si="178"/>
        <v>406</v>
      </c>
    </row>
    <row r="331" spans="1:12" s="2" customFormat="1" ht="12.75" customHeight="1" x14ac:dyDescent="0.2">
      <c r="A331" s="34" t="s">
        <v>25</v>
      </c>
      <c r="B331" s="13">
        <v>2794</v>
      </c>
      <c r="C331" s="13"/>
      <c r="D331" s="13">
        <f t="shared" si="179"/>
        <v>2794</v>
      </c>
      <c r="E331" s="13">
        <v>2794</v>
      </c>
      <c r="F331" s="13"/>
      <c r="G331" s="13">
        <f t="shared" si="175"/>
        <v>2794</v>
      </c>
      <c r="H331" s="13">
        <v>200</v>
      </c>
      <c r="I331" s="13"/>
      <c r="J331" s="39">
        <f t="shared" si="176"/>
        <v>2994</v>
      </c>
      <c r="K331" s="39">
        <f t="shared" si="177"/>
        <v>0</v>
      </c>
      <c r="L331" s="15">
        <f t="shared" si="178"/>
        <v>2994</v>
      </c>
    </row>
    <row r="332" spans="1:12" s="2" customFormat="1" ht="12.75" customHeight="1" x14ac:dyDescent="0.2">
      <c r="A332" s="17" t="s">
        <v>199</v>
      </c>
      <c r="B332" s="13">
        <v>254</v>
      </c>
      <c r="C332" s="13"/>
      <c r="D332" s="13">
        <f t="shared" si="179"/>
        <v>254</v>
      </c>
      <c r="E332" s="13">
        <v>254</v>
      </c>
      <c r="F332" s="13"/>
      <c r="G332" s="13">
        <f t="shared" si="175"/>
        <v>254</v>
      </c>
      <c r="H332" s="13"/>
      <c r="I332" s="13"/>
      <c r="J332" s="39">
        <f t="shared" si="176"/>
        <v>254</v>
      </c>
      <c r="K332" s="39">
        <f t="shared" si="177"/>
        <v>0</v>
      </c>
      <c r="L332" s="15">
        <f t="shared" si="178"/>
        <v>254</v>
      </c>
    </row>
    <row r="333" spans="1:12" s="2" customFormat="1" x14ac:dyDescent="0.2">
      <c r="A333" s="17" t="s">
        <v>26</v>
      </c>
      <c r="B333" s="13">
        <v>1055</v>
      </c>
      <c r="C333" s="13"/>
      <c r="D333" s="13">
        <f t="shared" si="179"/>
        <v>1055</v>
      </c>
      <c r="E333" s="13">
        <v>1055</v>
      </c>
      <c r="F333" s="13"/>
      <c r="G333" s="13">
        <f t="shared" si="175"/>
        <v>1055</v>
      </c>
      <c r="H333" s="13">
        <v>150</v>
      </c>
      <c r="I333" s="13"/>
      <c r="J333" s="39">
        <f t="shared" si="176"/>
        <v>1205</v>
      </c>
      <c r="K333" s="39">
        <f t="shared" si="177"/>
        <v>0</v>
      </c>
      <c r="L333" s="15">
        <f t="shared" si="178"/>
        <v>1205</v>
      </c>
    </row>
    <row r="334" spans="1:12" s="2" customFormat="1" x14ac:dyDescent="0.2">
      <c r="A334" s="17" t="s">
        <v>27</v>
      </c>
      <c r="B334" s="13">
        <v>1438</v>
      </c>
      <c r="C334" s="13"/>
      <c r="D334" s="13">
        <f t="shared" si="179"/>
        <v>1438</v>
      </c>
      <c r="E334" s="13">
        <v>1438</v>
      </c>
      <c r="F334" s="13"/>
      <c r="G334" s="13">
        <f t="shared" si="175"/>
        <v>1438</v>
      </c>
      <c r="H334" s="13"/>
      <c r="I334" s="13"/>
      <c r="J334" s="39">
        <f t="shared" si="176"/>
        <v>1438</v>
      </c>
      <c r="K334" s="39">
        <f t="shared" si="177"/>
        <v>0</v>
      </c>
      <c r="L334" s="15">
        <f t="shared" si="178"/>
        <v>1438</v>
      </c>
    </row>
    <row r="335" spans="1:12" s="2" customFormat="1" x14ac:dyDescent="0.2">
      <c r="A335" s="17" t="s">
        <v>198</v>
      </c>
      <c r="B335" s="13">
        <v>445</v>
      </c>
      <c r="C335" s="13"/>
      <c r="D335" s="13">
        <f t="shared" si="179"/>
        <v>445</v>
      </c>
      <c r="E335" s="13">
        <v>445</v>
      </c>
      <c r="F335" s="13"/>
      <c r="G335" s="13">
        <f t="shared" si="175"/>
        <v>445</v>
      </c>
      <c r="H335" s="13"/>
      <c r="I335" s="13"/>
      <c r="J335" s="39">
        <f t="shared" si="176"/>
        <v>445</v>
      </c>
      <c r="K335" s="39">
        <f t="shared" si="177"/>
        <v>0</v>
      </c>
      <c r="L335" s="15">
        <f t="shared" si="178"/>
        <v>445</v>
      </c>
    </row>
    <row r="336" spans="1:12" s="2" customFormat="1" x14ac:dyDescent="0.2">
      <c r="A336" s="17" t="s">
        <v>206</v>
      </c>
      <c r="B336" s="13">
        <v>381</v>
      </c>
      <c r="C336" s="13"/>
      <c r="D336" s="13">
        <f t="shared" si="179"/>
        <v>381</v>
      </c>
      <c r="E336" s="13">
        <v>381</v>
      </c>
      <c r="F336" s="13"/>
      <c r="G336" s="13">
        <f t="shared" si="175"/>
        <v>381</v>
      </c>
      <c r="H336" s="13"/>
      <c r="I336" s="13"/>
      <c r="J336" s="39">
        <f t="shared" si="176"/>
        <v>381</v>
      </c>
      <c r="K336" s="39">
        <f t="shared" si="177"/>
        <v>0</v>
      </c>
      <c r="L336" s="15">
        <f t="shared" si="178"/>
        <v>381</v>
      </c>
    </row>
    <row r="337" spans="1:12" s="2" customFormat="1" x14ac:dyDescent="0.2">
      <c r="A337" s="17" t="s">
        <v>28</v>
      </c>
      <c r="B337" s="13">
        <v>572</v>
      </c>
      <c r="C337" s="13"/>
      <c r="D337" s="13">
        <f t="shared" si="179"/>
        <v>572</v>
      </c>
      <c r="E337" s="13">
        <v>572</v>
      </c>
      <c r="F337" s="13"/>
      <c r="G337" s="13">
        <f t="shared" si="175"/>
        <v>572</v>
      </c>
      <c r="H337" s="13"/>
      <c r="I337" s="13"/>
      <c r="J337" s="39">
        <f t="shared" si="176"/>
        <v>572</v>
      </c>
      <c r="K337" s="39">
        <f t="shared" si="177"/>
        <v>0</v>
      </c>
      <c r="L337" s="15">
        <f t="shared" si="178"/>
        <v>572</v>
      </c>
    </row>
    <row r="338" spans="1:12" s="2" customFormat="1" x14ac:dyDescent="0.2">
      <c r="A338" s="17" t="s">
        <v>35</v>
      </c>
      <c r="B338" s="13">
        <v>1427</v>
      </c>
      <c r="C338" s="13"/>
      <c r="D338" s="13">
        <f t="shared" si="179"/>
        <v>1427</v>
      </c>
      <c r="E338" s="13">
        <v>3379</v>
      </c>
      <c r="F338" s="13"/>
      <c r="G338" s="13">
        <f t="shared" si="175"/>
        <v>3379</v>
      </c>
      <c r="H338" s="13">
        <v>1721</v>
      </c>
      <c r="I338" s="13"/>
      <c r="J338" s="39">
        <f t="shared" si="176"/>
        <v>5100</v>
      </c>
      <c r="K338" s="39">
        <f t="shared" si="177"/>
        <v>0</v>
      </c>
      <c r="L338" s="15">
        <f t="shared" si="178"/>
        <v>5100</v>
      </c>
    </row>
    <row r="339" spans="1:12" s="2" customFormat="1" x14ac:dyDescent="0.2">
      <c r="A339" s="17" t="s">
        <v>29</v>
      </c>
      <c r="B339" s="13">
        <v>11866</v>
      </c>
      <c r="C339" s="13"/>
      <c r="D339" s="13">
        <f t="shared" si="179"/>
        <v>11866</v>
      </c>
      <c r="E339" s="13">
        <v>11866</v>
      </c>
      <c r="F339" s="13"/>
      <c r="G339" s="13">
        <f t="shared" si="175"/>
        <v>11866</v>
      </c>
      <c r="H339" s="13">
        <v>600</v>
      </c>
      <c r="I339" s="13"/>
      <c r="J339" s="39">
        <f t="shared" si="176"/>
        <v>12466</v>
      </c>
      <c r="K339" s="39">
        <f t="shared" si="177"/>
        <v>0</v>
      </c>
      <c r="L339" s="15">
        <f t="shared" si="178"/>
        <v>12466</v>
      </c>
    </row>
    <row r="340" spans="1:12" s="2" customFormat="1" x14ac:dyDescent="0.2">
      <c r="A340" s="17" t="s">
        <v>205</v>
      </c>
      <c r="B340" s="13">
        <v>254</v>
      </c>
      <c r="C340" s="13"/>
      <c r="D340" s="13">
        <f t="shared" si="179"/>
        <v>254</v>
      </c>
      <c r="E340" s="13">
        <v>254</v>
      </c>
      <c r="F340" s="13"/>
      <c r="G340" s="13">
        <f t="shared" si="175"/>
        <v>254</v>
      </c>
      <c r="H340" s="13"/>
      <c r="I340" s="13"/>
      <c r="J340" s="39">
        <f t="shared" si="176"/>
        <v>254</v>
      </c>
      <c r="K340" s="39">
        <f t="shared" si="177"/>
        <v>0</v>
      </c>
      <c r="L340" s="15">
        <f t="shared" si="178"/>
        <v>254</v>
      </c>
    </row>
    <row r="341" spans="1:12" s="2" customFormat="1" x14ac:dyDescent="0.2">
      <c r="A341" s="17" t="s">
        <v>98</v>
      </c>
      <c r="B341" s="13">
        <v>254</v>
      </c>
      <c r="C341" s="13"/>
      <c r="D341" s="13">
        <f t="shared" si="179"/>
        <v>254</v>
      </c>
      <c r="E341" s="13">
        <v>254</v>
      </c>
      <c r="F341" s="13"/>
      <c r="G341" s="13">
        <f t="shared" si="175"/>
        <v>254</v>
      </c>
      <c r="H341" s="13"/>
      <c r="I341" s="13"/>
      <c r="J341" s="39">
        <f t="shared" si="176"/>
        <v>254</v>
      </c>
      <c r="K341" s="39">
        <f t="shared" si="177"/>
        <v>0</v>
      </c>
      <c r="L341" s="15">
        <f t="shared" si="178"/>
        <v>254</v>
      </c>
    </row>
    <row r="342" spans="1:12" s="2" customFormat="1" x14ac:dyDescent="0.2">
      <c r="A342" s="17" t="s">
        <v>30</v>
      </c>
      <c r="B342" s="13">
        <v>7416</v>
      </c>
      <c r="C342" s="13"/>
      <c r="D342" s="13">
        <f t="shared" si="179"/>
        <v>7416</v>
      </c>
      <c r="E342" s="13">
        <v>7416</v>
      </c>
      <c r="F342" s="13"/>
      <c r="G342" s="13">
        <f t="shared" si="175"/>
        <v>7416</v>
      </c>
      <c r="H342" s="13">
        <v>1274</v>
      </c>
      <c r="I342" s="13"/>
      <c r="J342" s="39">
        <f t="shared" si="176"/>
        <v>8690</v>
      </c>
      <c r="K342" s="39">
        <f t="shared" si="177"/>
        <v>0</v>
      </c>
      <c r="L342" s="15">
        <f t="shared" si="178"/>
        <v>8690</v>
      </c>
    </row>
    <row r="343" spans="1:12" s="2" customFormat="1" x14ac:dyDescent="0.2">
      <c r="A343" s="17" t="s">
        <v>31</v>
      </c>
      <c r="B343" s="13">
        <v>508</v>
      </c>
      <c r="C343" s="13"/>
      <c r="D343" s="13">
        <f t="shared" si="179"/>
        <v>508</v>
      </c>
      <c r="E343" s="13">
        <v>508</v>
      </c>
      <c r="F343" s="13"/>
      <c r="G343" s="13">
        <f t="shared" si="175"/>
        <v>508</v>
      </c>
      <c r="H343" s="13"/>
      <c r="I343" s="13"/>
      <c r="J343" s="39">
        <f t="shared" si="176"/>
        <v>508</v>
      </c>
      <c r="K343" s="39">
        <f t="shared" si="177"/>
        <v>0</v>
      </c>
      <c r="L343" s="15">
        <f t="shared" si="178"/>
        <v>508</v>
      </c>
    </row>
    <row r="344" spans="1:12" s="2" customFormat="1" x14ac:dyDescent="0.2">
      <c r="A344" s="17" t="s">
        <v>202</v>
      </c>
      <c r="B344" s="13">
        <v>381</v>
      </c>
      <c r="C344" s="13"/>
      <c r="D344" s="13">
        <f t="shared" si="179"/>
        <v>381</v>
      </c>
      <c r="E344" s="13">
        <v>381</v>
      </c>
      <c r="F344" s="13"/>
      <c r="G344" s="13">
        <f t="shared" si="175"/>
        <v>381</v>
      </c>
      <c r="H344" s="13"/>
      <c r="I344" s="13"/>
      <c r="J344" s="39">
        <f t="shared" si="176"/>
        <v>381</v>
      </c>
      <c r="K344" s="39">
        <f t="shared" si="177"/>
        <v>0</v>
      </c>
      <c r="L344" s="15">
        <f t="shared" si="178"/>
        <v>381</v>
      </c>
    </row>
    <row r="345" spans="1:12" s="2" customFormat="1" x14ac:dyDescent="0.2">
      <c r="A345" s="17" t="s">
        <v>203</v>
      </c>
      <c r="B345" s="13">
        <v>381</v>
      </c>
      <c r="C345" s="13"/>
      <c r="D345" s="13">
        <f t="shared" si="179"/>
        <v>381</v>
      </c>
      <c r="E345" s="13">
        <v>381</v>
      </c>
      <c r="F345" s="13"/>
      <c r="G345" s="13">
        <f t="shared" si="175"/>
        <v>381</v>
      </c>
      <c r="H345" s="13"/>
      <c r="I345" s="13"/>
      <c r="J345" s="39">
        <f t="shared" si="176"/>
        <v>381</v>
      </c>
      <c r="K345" s="39">
        <f t="shared" si="177"/>
        <v>0</v>
      </c>
      <c r="L345" s="15">
        <f t="shared" si="178"/>
        <v>381</v>
      </c>
    </row>
    <row r="346" spans="1:12" s="2" customFormat="1" x14ac:dyDescent="0.2">
      <c r="A346" s="17" t="s">
        <v>204</v>
      </c>
      <c r="B346" s="13">
        <v>381</v>
      </c>
      <c r="C346" s="13"/>
      <c r="D346" s="13">
        <f t="shared" si="179"/>
        <v>381</v>
      </c>
      <c r="E346" s="13">
        <v>381</v>
      </c>
      <c r="F346" s="13"/>
      <c r="G346" s="13">
        <f t="shared" si="175"/>
        <v>381</v>
      </c>
      <c r="H346" s="13"/>
      <c r="I346" s="13"/>
      <c r="J346" s="39">
        <f t="shared" si="176"/>
        <v>381</v>
      </c>
      <c r="K346" s="39">
        <f t="shared" si="177"/>
        <v>0</v>
      </c>
      <c r="L346" s="15">
        <f t="shared" si="178"/>
        <v>381</v>
      </c>
    </row>
    <row r="347" spans="1:12" s="2" customFormat="1" x14ac:dyDescent="0.2">
      <c r="A347" s="17" t="s">
        <v>20</v>
      </c>
      <c r="B347" s="13">
        <v>1780</v>
      </c>
      <c r="C347" s="13"/>
      <c r="D347" s="13">
        <f t="shared" si="179"/>
        <v>1780</v>
      </c>
      <c r="E347" s="13">
        <v>1780</v>
      </c>
      <c r="F347" s="13"/>
      <c r="G347" s="13">
        <f t="shared" si="175"/>
        <v>1780</v>
      </c>
      <c r="H347" s="13"/>
      <c r="I347" s="13"/>
      <c r="J347" s="39">
        <f t="shared" si="176"/>
        <v>1780</v>
      </c>
      <c r="K347" s="39">
        <f t="shared" si="177"/>
        <v>0</v>
      </c>
      <c r="L347" s="15">
        <f t="shared" si="178"/>
        <v>1780</v>
      </c>
    </row>
    <row r="348" spans="1:12" s="2" customFormat="1" x14ac:dyDescent="0.2">
      <c r="A348" s="17" t="s">
        <v>207</v>
      </c>
      <c r="B348" s="13">
        <v>1000</v>
      </c>
      <c r="C348" s="13"/>
      <c r="D348" s="13">
        <f t="shared" si="179"/>
        <v>1000</v>
      </c>
      <c r="E348" s="13">
        <v>1000</v>
      </c>
      <c r="F348" s="13"/>
      <c r="G348" s="13">
        <f t="shared" si="175"/>
        <v>1000</v>
      </c>
      <c r="H348" s="13"/>
      <c r="I348" s="13"/>
      <c r="J348" s="39">
        <f t="shared" si="176"/>
        <v>1000</v>
      </c>
      <c r="K348" s="39">
        <f t="shared" si="177"/>
        <v>0</v>
      </c>
      <c r="L348" s="15">
        <f t="shared" si="178"/>
        <v>1000</v>
      </c>
    </row>
    <row r="349" spans="1:12" s="2" customFormat="1" x14ac:dyDescent="0.2">
      <c r="A349" s="17" t="s">
        <v>208</v>
      </c>
      <c r="B349" s="13">
        <v>800</v>
      </c>
      <c r="C349" s="13"/>
      <c r="D349" s="13">
        <f t="shared" si="179"/>
        <v>800</v>
      </c>
      <c r="E349" s="13">
        <v>800</v>
      </c>
      <c r="F349" s="13"/>
      <c r="G349" s="13">
        <f t="shared" si="175"/>
        <v>800</v>
      </c>
      <c r="H349" s="13"/>
      <c r="I349" s="13"/>
      <c r="J349" s="39">
        <f t="shared" si="176"/>
        <v>800</v>
      </c>
      <c r="K349" s="39">
        <f t="shared" si="177"/>
        <v>0</v>
      </c>
      <c r="L349" s="15">
        <f t="shared" si="178"/>
        <v>800</v>
      </c>
    </row>
    <row r="350" spans="1:12" s="2" customFormat="1" x14ac:dyDescent="0.2">
      <c r="A350" s="17" t="s">
        <v>209</v>
      </c>
      <c r="B350" s="13">
        <v>2000</v>
      </c>
      <c r="C350" s="13"/>
      <c r="D350" s="13">
        <f t="shared" si="179"/>
        <v>2000</v>
      </c>
      <c r="E350" s="13">
        <v>2000</v>
      </c>
      <c r="F350" s="13"/>
      <c r="G350" s="13">
        <f t="shared" si="175"/>
        <v>2000</v>
      </c>
      <c r="H350" s="13"/>
      <c r="I350" s="13"/>
      <c r="J350" s="39">
        <f t="shared" si="176"/>
        <v>2000</v>
      </c>
      <c r="K350" s="39">
        <f t="shared" si="177"/>
        <v>0</v>
      </c>
      <c r="L350" s="15">
        <f t="shared" si="178"/>
        <v>2000</v>
      </c>
    </row>
    <row r="351" spans="1:12" s="2" customFormat="1" x14ac:dyDescent="0.2">
      <c r="A351" s="17" t="s">
        <v>99</v>
      </c>
      <c r="B351" s="13">
        <v>900</v>
      </c>
      <c r="C351" s="13"/>
      <c r="D351" s="13">
        <f t="shared" si="179"/>
        <v>900</v>
      </c>
      <c r="E351" s="13">
        <v>900</v>
      </c>
      <c r="F351" s="13"/>
      <c r="G351" s="13">
        <f t="shared" si="175"/>
        <v>900</v>
      </c>
      <c r="H351" s="13"/>
      <c r="I351" s="13"/>
      <c r="J351" s="39">
        <f t="shared" si="176"/>
        <v>900</v>
      </c>
      <c r="K351" s="39">
        <f t="shared" si="177"/>
        <v>0</v>
      </c>
      <c r="L351" s="15">
        <f t="shared" si="178"/>
        <v>900</v>
      </c>
    </row>
    <row r="352" spans="1:12" s="2" customFormat="1" x14ac:dyDescent="0.2">
      <c r="A352" s="17" t="s">
        <v>210</v>
      </c>
      <c r="B352" s="13">
        <v>900</v>
      </c>
      <c r="C352" s="13"/>
      <c r="D352" s="13">
        <f t="shared" si="179"/>
        <v>900</v>
      </c>
      <c r="E352" s="13">
        <v>900</v>
      </c>
      <c r="F352" s="13"/>
      <c r="G352" s="13">
        <f t="shared" si="175"/>
        <v>900</v>
      </c>
      <c r="H352" s="13"/>
      <c r="I352" s="13"/>
      <c r="J352" s="39">
        <f t="shared" si="176"/>
        <v>900</v>
      </c>
      <c r="K352" s="39">
        <f t="shared" si="177"/>
        <v>0</v>
      </c>
      <c r="L352" s="15">
        <f t="shared" si="178"/>
        <v>900</v>
      </c>
    </row>
    <row r="353" spans="1:15" s="2" customFormat="1" x14ac:dyDescent="0.2">
      <c r="A353" s="34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</row>
    <row r="354" spans="1:15" s="3" customFormat="1" x14ac:dyDescent="0.2">
      <c r="A354" s="8" t="s">
        <v>1</v>
      </c>
      <c r="B354" s="20">
        <f t="shared" ref="B354:L354" si="180">SUM(B9,B308,B318)</f>
        <v>5531960</v>
      </c>
      <c r="C354" s="20">
        <f t="shared" si="180"/>
        <v>0</v>
      </c>
      <c r="D354" s="20">
        <f t="shared" si="180"/>
        <v>5531960</v>
      </c>
      <c r="E354" s="20">
        <f t="shared" si="180"/>
        <v>5260430</v>
      </c>
      <c r="F354" s="20">
        <f t="shared" si="180"/>
        <v>133697</v>
      </c>
      <c r="G354" s="20">
        <f t="shared" si="180"/>
        <v>5394127</v>
      </c>
      <c r="H354" s="20">
        <f t="shared" si="180"/>
        <v>-266568</v>
      </c>
      <c r="I354" s="20">
        <f t="shared" si="180"/>
        <v>-3155</v>
      </c>
      <c r="J354" s="20">
        <f t="shared" si="180"/>
        <v>4993862</v>
      </c>
      <c r="K354" s="20">
        <f t="shared" si="180"/>
        <v>130542</v>
      </c>
      <c r="L354" s="20">
        <f t="shared" si="180"/>
        <v>5124404</v>
      </c>
      <c r="M354" s="62"/>
      <c r="N354" s="62"/>
      <c r="O354" s="63"/>
    </row>
    <row r="355" spans="1:15" s="2" customFormat="1" x14ac:dyDescent="0.2">
      <c r="A355" s="5"/>
    </row>
    <row r="356" spans="1:15" s="2" customFormat="1" x14ac:dyDescent="0.2">
      <c r="A356" s="4"/>
    </row>
    <row r="357" spans="1:15" s="2" customFormat="1" x14ac:dyDescent="0.2"/>
    <row r="358" spans="1:15" s="2" customFormat="1" x14ac:dyDescent="0.2"/>
    <row r="359" spans="1:15" s="2" customFormat="1" x14ac:dyDescent="0.2"/>
    <row r="360" spans="1:15" s="2" customFormat="1" x14ac:dyDescent="0.2">
      <c r="A360" s="4"/>
    </row>
    <row r="361" spans="1:15" s="2" customFormat="1" x14ac:dyDescent="0.2">
      <c r="A361" s="4"/>
    </row>
    <row r="362" spans="1:15" s="2" customFormat="1" x14ac:dyDescent="0.2">
      <c r="A362" s="4"/>
    </row>
    <row r="363" spans="1:15" s="2" customFormat="1" x14ac:dyDescent="0.2">
      <c r="A363" s="5"/>
    </row>
    <row r="364" spans="1:15" s="2" customFormat="1" x14ac:dyDescent="0.2">
      <c r="A364" s="4"/>
    </row>
    <row r="365" spans="1:15" s="2" customFormat="1" x14ac:dyDescent="0.2">
      <c r="A365" s="5"/>
    </row>
    <row r="366" spans="1:15" s="2" customFormat="1" x14ac:dyDescent="0.2">
      <c r="A366" s="4"/>
    </row>
    <row r="367" spans="1:15" s="2" customFormat="1" x14ac:dyDescent="0.2">
      <c r="A367" s="4"/>
    </row>
    <row r="368" spans="1:15" s="2" customFormat="1" x14ac:dyDescent="0.2">
      <c r="A368" s="4"/>
    </row>
    <row r="369" spans="1:1" s="2" customFormat="1" x14ac:dyDescent="0.2">
      <c r="A369" s="4"/>
    </row>
    <row r="370" spans="1:1" s="2" customFormat="1" x14ac:dyDescent="0.2">
      <c r="A370" s="4"/>
    </row>
    <row r="371" spans="1:1" s="2" customFormat="1" x14ac:dyDescent="0.2">
      <c r="A371" s="4"/>
    </row>
    <row r="372" spans="1:1" s="2" customFormat="1" x14ac:dyDescent="0.2">
      <c r="A372" s="4"/>
    </row>
    <row r="373" spans="1:1" s="2" customFormat="1" x14ac:dyDescent="0.2">
      <c r="A373" s="5"/>
    </row>
    <row r="374" spans="1:1" s="2" customFormat="1" x14ac:dyDescent="0.2">
      <c r="A374" s="4"/>
    </row>
    <row r="375" spans="1:1" s="2" customFormat="1" ht="12" customHeight="1" x14ac:dyDescent="0.2">
      <c r="A375" s="4"/>
    </row>
    <row r="376" spans="1:1" s="2" customFormat="1" ht="12" customHeight="1" x14ac:dyDescent="0.2">
      <c r="A376" s="4"/>
    </row>
    <row r="377" spans="1:1" s="2" customFormat="1" ht="12" customHeight="1" x14ac:dyDescent="0.2">
      <c r="A377" s="4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5"/>
    </row>
    <row r="386" spans="1:1" x14ac:dyDescent="0.2">
      <c r="A386" s="5"/>
    </row>
    <row r="387" spans="1:1" x14ac:dyDescent="0.2">
      <c r="A387" s="4"/>
    </row>
    <row r="388" spans="1:1" x14ac:dyDescent="0.2">
      <c r="A388" s="5"/>
    </row>
    <row r="389" spans="1:1" x14ac:dyDescent="0.2">
      <c r="A389" s="5"/>
    </row>
    <row r="390" spans="1:1" s="3" customFormat="1" x14ac:dyDescent="0.2">
      <c r="A390" s="5"/>
    </row>
    <row r="391" spans="1:1" x14ac:dyDescent="0.2">
      <c r="A391" s="4"/>
    </row>
    <row r="392" spans="1:1" ht="12.75" customHeight="1" x14ac:dyDescent="0.2">
      <c r="A392" s="68"/>
    </row>
    <row r="393" spans="1:1" x14ac:dyDescent="0.2">
      <c r="A393" s="68"/>
    </row>
    <row r="394" spans="1:1" x14ac:dyDescent="0.2">
      <c r="A394" s="68"/>
    </row>
    <row r="395" spans="1:1" x14ac:dyDescent="0.2">
      <c r="A395" s="5"/>
    </row>
    <row r="396" spans="1:1" x14ac:dyDescent="0.2">
      <c r="A396" s="4"/>
    </row>
    <row r="397" spans="1:1" x14ac:dyDescent="0.2">
      <c r="A397" s="4"/>
    </row>
    <row r="398" spans="1:1" x14ac:dyDescent="0.2">
      <c r="A398" s="4"/>
    </row>
    <row r="399" spans="1:1" x14ac:dyDescent="0.2">
      <c r="A399" s="4"/>
    </row>
    <row r="400" spans="1:1" x14ac:dyDescent="0.2">
      <c r="A400" s="4"/>
    </row>
    <row r="401" spans="1:1" x14ac:dyDescent="0.2">
      <c r="A401" s="4"/>
    </row>
    <row r="402" spans="1:1" x14ac:dyDescent="0.2">
      <c r="A402" s="4"/>
    </row>
    <row r="403" spans="1:1" x14ac:dyDescent="0.2">
      <c r="A403" s="4"/>
    </row>
    <row r="404" spans="1:1" x14ac:dyDescent="0.2">
      <c r="A404" s="4"/>
    </row>
    <row r="405" spans="1:1" x14ac:dyDescent="0.2">
      <c r="A405" s="6"/>
    </row>
    <row r="406" spans="1:1" x14ac:dyDescent="0.2">
      <c r="A406" s="5"/>
    </row>
    <row r="407" spans="1:1" x14ac:dyDescent="0.2">
      <c r="A407" s="4"/>
    </row>
    <row r="408" spans="1:1" x14ac:dyDescent="0.2">
      <c r="A408" s="4"/>
    </row>
    <row r="409" spans="1:1" x14ac:dyDescent="0.2">
      <c r="A409" s="4"/>
    </row>
    <row r="410" spans="1:1" x14ac:dyDescent="0.2">
      <c r="A410" s="4"/>
    </row>
    <row r="411" spans="1:1" x14ac:dyDescent="0.2">
      <c r="A411" s="4"/>
    </row>
    <row r="412" spans="1:1" x14ac:dyDescent="0.2">
      <c r="A412" s="7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6"/>
    </row>
    <row r="420" spans="1:1" x14ac:dyDescent="0.2">
      <c r="A420" s="5"/>
    </row>
    <row r="421" spans="1:1" x14ac:dyDescent="0.2">
      <c r="A421" s="6"/>
    </row>
    <row r="422" spans="1:1" x14ac:dyDescent="0.2">
      <c r="A422" s="5"/>
    </row>
    <row r="423" spans="1:1" x14ac:dyDescent="0.2">
      <c r="A423" s="6"/>
    </row>
    <row r="424" spans="1:1" x14ac:dyDescent="0.2">
      <c r="A424" s="6"/>
    </row>
    <row r="425" spans="1:1" x14ac:dyDescent="0.2">
      <c r="A425" s="6"/>
    </row>
    <row r="426" spans="1:1" x14ac:dyDescent="0.2">
      <c r="A426" s="6"/>
    </row>
    <row r="427" spans="1:1" x14ac:dyDescent="0.2">
      <c r="A427" s="6"/>
    </row>
    <row r="428" spans="1:1" x14ac:dyDescent="0.2">
      <c r="A428" s="6"/>
    </row>
    <row r="429" spans="1:1" x14ac:dyDescent="0.2">
      <c r="A429" s="6"/>
    </row>
    <row r="430" spans="1:1" x14ac:dyDescent="0.2">
      <c r="A430" s="6"/>
    </row>
    <row r="431" spans="1:1" x14ac:dyDescent="0.2">
      <c r="A431" s="6"/>
    </row>
    <row r="432" spans="1:1" x14ac:dyDescent="0.2">
      <c r="A432" s="6"/>
    </row>
    <row r="433" spans="1:1" x14ac:dyDescent="0.2">
      <c r="A433" s="6"/>
    </row>
    <row r="434" spans="1:1" x14ac:dyDescent="0.2">
      <c r="A434" s="6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</sheetData>
  <mergeCells count="24">
    <mergeCell ref="H305:I305"/>
    <mergeCell ref="J305:L305"/>
    <mergeCell ref="A2:L2"/>
    <mergeCell ref="A6:A7"/>
    <mergeCell ref="B6:D6"/>
    <mergeCell ref="H6:I6"/>
    <mergeCell ref="J6:L6"/>
    <mergeCell ref="B101:D101"/>
    <mergeCell ref="H101:I101"/>
    <mergeCell ref="J101:L101"/>
    <mergeCell ref="A101:A102"/>
    <mergeCell ref="H203:I203"/>
    <mergeCell ref="J203:L203"/>
    <mergeCell ref="E6:G6"/>
    <mergeCell ref="E101:G101"/>
    <mergeCell ref="E203:G203"/>
    <mergeCell ref="E305:G305"/>
    <mergeCell ref="A392:A394"/>
    <mergeCell ref="C3:D3"/>
    <mergeCell ref="C4:D4"/>
    <mergeCell ref="B203:D203"/>
    <mergeCell ref="A203:A204"/>
    <mergeCell ref="A305:A306"/>
    <mergeCell ref="B305:D305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8" orientation="portrait" r:id="rId1"/>
  <headerFooter alignWithMargins="0">
    <oddFooter xml:space="preserve">&amp;C&amp;P&amp;R
</oddFooter>
  </headerFooter>
  <rowBreaks count="4" manualBreakCount="4">
    <brk id="100" max="8" man="1"/>
    <brk id="202" max="8" man="1"/>
    <brk id="304" max="8" man="1"/>
    <brk id="390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2019-11-19T15:01:49Z</cp:lastPrinted>
  <dcterms:created xsi:type="dcterms:W3CDTF">1997-01-17T14:02:09Z</dcterms:created>
  <dcterms:modified xsi:type="dcterms:W3CDTF">2019-11-19T15:04:18Z</dcterms:modified>
</cp:coreProperties>
</file>