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E339BE0E-E628-4C54-9D0B-0D3FD9BFDD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lap1" sheetId="1" r:id="rId1"/>
    <sheet name="Munkalap2" sheetId="2" r:id="rId2"/>
    <sheet name="Munkalap3" sheetId="3" r:id="rId3"/>
  </sheets>
  <definedNames>
    <definedName name="foot_10_place" localSheetId="0">Munkalap1!#REF!</definedName>
    <definedName name="foot_11_place" localSheetId="0">Munkalap1!#REF!</definedName>
    <definedName name="foot_12_place" localSheetId="0">Munkalap1!#REF!</definedName>
    <definedName name="foot_13_place" localSheetId="0">Munkalap1!#REF!</definedName>
    <definedName name="foot_14_place" localSheetId="0">Munkalap1!#REF!</definedName>
    <definedName name="foot_15_place" localSheetId="0">Munkalap1!#REF!</definedName>
    <definedName name="foot_2_place" localSheetId="0">Munkalap1!#REF!</definedName>
    <definedName name="foot_3_place" localSheetId="0">Munkalap1!#REF!</definedName>
    <definedName name="foot_4_place" localSheetId="0">Munkalap1!#REF!</definedName>
    <definedName name="foot_5_place" localSheetId="0">Munkalap1!#REF!</definedName>
    <definedName name="foot_6_place" localSheetId="0">Munkalap1!#REF!</definedName>
    <definedName name="foot_7_place" localSheetId="0">Munkalap1!#REF!</definedName>
    <definedName name="foot_8_place" localSheetId="0">Munkalap1!#REF!</definedName>
    <definedName name="foot_9_place" localSheetId="0">Munkalap1!#REF!</definedName>
    <definedName name="_xlnm.Print_Titles" localSheetId="0">Munkalap1!$5:$7</definedName>
    <definedName name="_xlnm.Print_Area" localSheetId="0">Munkalap1!$A$1:$J$86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1" i="1" l="1"/>
  <c r="J81" i="1" s="1"/>
  <c r="I81" i="1"/>
  <c r="I80" i="1"/>
  <c r="J80" i="1" s="1"/>
  <c r="G80" i="1"/>
  <c r="G67" i="1"/>
  <c r="G14" i="1" s="1"/>
  <c r="H43" i="1"/>
  <c r="J43" i="1" s="1"/>
  <c r="I43" i="1"/>
  <c r="H44" i="1"/>
  <c r="I44" i="1"/>
  <c r="J44" i="1" s="1"/>
  <c r="H56" i="1"/>
  <c r="I56" i="1"/>
  <c r="H21" i="1"/>
  <c r="I21" i="1"/>
  <c r="H80" i="1"/>
  <c r="F11" i="1"/>
  <c r="G11" i="1"/>
  <c r="F14" i="1"/>
  <c r="F70" i="1"/>
  <c r="G70" i="1"/>
  <c r="F83" i="1"/>
  <c r="G83" i="1"/>
  <c r="I84" i="1"/>
  <c r="I83" i="1" s="1"/>
  <c r="H84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I72" i="1"/>
  <c r="H72" i="1"/>
  <c r="I67" i="1"/>
  <c r="H67" i="1"/>
  <c r="H49" i="1"/>
  <c r="I49" i="1"/>
  <c r="I50" i="1"/>
  <c r="H51" i="1"/>
  <c r="I51" i="1"/>
  <c r="H52" i="1"/>
  <c r="I52" i="1"/>
  <c r="H53" i="1"/>
  <c r="I53" i="1"/>
  <c r="H54" i="1"/>
  <c r="I54" i="1"/>
  <c r="H55" i="1"/>
  <c r="I55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I48" i="1"/>
  <c r="H48" i="1"/>
  <c r="H17" i="1"/>
  <c r="I17" i="1"/>
  <c r="H18" i="1"/>
  <c r="I18" i="1"/>
  <c r="H19" i="1"/>
  <c r="I19" i="1"/>
  <c r="H20" i="1"/>
  <c r="I20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I16" i="1"/>
  <c r="H16" i="1"/>
  <c r="I12" i="1"/>
  <c r="I11" i="1" s="1"/>
  <c r="H12" i="1"/>
  <c r="H11" i="1" s="1"/>
  <c r="F8" i="1"/>
  <c r="G8" i="1"/>
  <c r="I9" i="1"/>
  <c r="I8" i="1" s="1"/>
  <c r="H9" i="1"/>
  <c r="C50" i="1"/>
  <c r="C14" i="1" s="1"/>
  <c r="E48" i="1"/>
  <c r="E28" i="1"/>
  <c r="E53" i="1"/>
  <c r="E26" i="1"/>
  <c r="E35" i="1"/>
  <c r="D14" i="1"/>
  <c r="E19" i="1"/>
  <c r="E20" i="1"/>
  <c r="E41" i="1"/>
  <c r="E42" i="1"/>
  <c r="E18" i="1"/>
  <c r="E29" i="1"/>
  <c r="C70" i="1"/>
  <c r="E32" i="1"/>
  <c r="D11" i="1"/>
  <c r="C11" i="1"/>
  <c r="E12" i="1"/>
  <c r="E11" i="1" s="1"/>
  <c r="E31" i="1"/>
  <c r="E40" i="1"/>
  <c r="E39" i="1"/>
  <c r="E27" i="1"/>
  <c r="D8" i="1"/>
  <c r="E65" i="1"/>
  <c r="E64" i="1"/>
  <c r="E63" i="1"/>
  <c r="E17" i="1"/>
  <c r="E30" i="1"/>
  <c r="E58" i="1"/>
  <c r="E62" i="1"/>
  <c r="E52" i="1"/>
  <c r="E61" i="1"/>
  <c r="E9" i="1"/>
  <c r="E8" i="1" s="1"/>
  <c r="E60" i="1"/>
  <c r="D70" i="1"/>
  <c r="E72" i="1"/>
  <c r="E49" i="1"/>
  <c r="E51" i="1"/>
  <c r="E54" i="1"/>
  <c r="E55" i="1"/>
  <c r="E57" i="1"/>
  <c r="E59" i="1"/>
  <c r="E38" i="1"/>
  <c r="C8" i="1"/>
  <c r="C83" i="1"/>
  <c r="E73" i="1"/>
  <c r="E74" i="1"/>
  <c r="E76" i="1"/>
  <c r="E77" i="1"/>
  <c r="E79" i="1"/>
  <c r="E78" i="1"/>
  <c r="E75" i="1"/>
  <c r="D83" i="1"/>
  <c r="E16" i="1"/>
  <c r="E22" i="1"/>
  <c r="E23" i="1"/>
  <c r="E24" i="1"/>
  <c r="E25" i="1"/>
  <c r="E33" i="1"/>
  <c r="E34" i="1"/>
  <c r="E36" i="1"/>
  <c r="E37" i="1"/>
  <c r="E67" i="1"/>
  <c r="E84" i="1"/>
  <c r="E83" i="1" s="1"/>
  <c r="J56" i="1" l="1"/>
  <c r="J21" i="1"/>
  <c r="J48" i="1"/>
  <c r="J60" i="1"/>
  <c r="J51" i="1"/>
  <c r="J16" i="1"/>
  <c r="I70" i="1"/>
  <c r="J36" i="1"/>
  <c r="J19" i="1"/>
  <c r="J41" i="1"/>
  <c r="J37" i="1"/>
  <c r="J35" i="1"/>
  <c r="J33" i="1"/>
  <c r="J31" i="1"/>
  <c r="J25" i="1"/>
  <c r="J79" i="1"/>
  <c r="J65" i="1"/>
  <c r="J61" i="1"/>
  <c r="J84" i="1"/>
  <c r="J83" i="1" s="1"/>
  <c r="G86" i="1"/>
  <c r="I14" i="1"/>
  <c r="F86" i="1"/>
  <c r="H70" i="1"/>
  <c r="J42" i="1"/>
  <c r="J23" i="1"/>
  <c r="J20" i="1"/>
  <c r="J18" i="1"/>
  <c r="J57" i="1"/>
  <c r="J54" i="1"/>
  <c r="J52" i="1"/>
  <c r="J73" i="1"/>
  <c r="J38" i="1"/>
  <c r="J30" i="1"/>
  <c r="J26" i="1"/>
  <c r="J62" i="1"/>
  <c r="H83" i="1"/>
  <c r="J29" i="1"/>
  <c r="J22" i="1"/>
  <c r="J67" i="1"/>
  <c r="J72" i="1"/>
  <c r="J78" i="1"/>
  <c r="J76" i="1"/>
  <c r="J34" i="1"/>
  <c r="J32" i="1"/>
  <c r="J27" i="1"/>
  <c r="J17" i="1"/>
  <c r="J58" i="1"/>
  <c r="J55" i="1"/>
  <c r="H50" i="1"/>
  <c r="J50" i="1" s="1"/>
  <c r="J74" i="1"/>
  <c r="J12" i="1"/>
  <c r="J11" i="1" s="1"/>
  <c r="J39" i="1"/>
  <c r="J28" i="1"/>
  <c r="J63" i="1"/>
  <c r="J53" i="1"/>
  <c r="J77" i="1"/>
  <c r="J75" i="1"/>
  <c r="J40" i="1"/>
  <c r="J24" i="1"/>
  <c r="J64" i="1"/>
  <c r="J59" i="1"/>
  <c r="J49" i="1"/>
  <c r="J9" i="1"/>
  <c r="J8" i="1" s="1"/>
  <c r="E50" i="1"/>
  <c r="E14" i="1" s="1"/>
  <c r="D86" i="1"/>
  <c r="C86" i="1"/>
  <c r="H8" i="1"/>
  <c r="E70" i="1"/>
  <c r="I86" i="1" l="1"/>
  <c r="J14" i="1"/>
  <c r="H14" i="1"/>
  <c r="H86" i="1" s="1"/>
  <c r="E86" i="1"/>
  <c r="J70" i="1"/>
  <c r="J86" i="1" l="1"/>
</calcChain>
</file>

<file path=xl/sharedStrings.xml><?xml version="1.0" encoding="utf-8"?>
<sst xmlns="http://schemas.openxmlformats.org/spreadsheetml/2006/main" count="88" uniqueCount="82">
  <si>
    <t>Megnevezés</t>
  </si>
  <si>
    <t>1.</t>
  </si>
  <si>
    <t>Összesen</t>
  </si>
  <si>
    <t>2.</t>
  </si>
  <si>
    <t>Kötelező feladatok</t>
  </si>
  <si>
    <t>Önként vállalt feladatok</t>
  </si>
  <si>
    <t xml:space="preserve">Komárom Város </t>
  </si>
  <si>
    <t>E Ft</t>
  </si>
  <si>
    <t>10. melléklet</t>
  </si>
  <si>
    <t>013350 Az önkormányzati vagyonnal való gazdálkodással kapcsolatos feladatok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</si>
  <si>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</si>
  <si>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</si>
  <si>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</si>
  <si>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045160 Közutak, hidak, alagutak üzemeltetése, fenntartása</t>
  </si>
  <si>
    <t>066020 Város-, községgazdálkodási egyéb szolgáltatások</t>
  </si>
  <si>
    <t>013320 Köztemető fenntartás és működtetés</t>
  </si>
  <si>
    <t>081030 Sportlétesítmények, edzőtáborok működtetése, fejlesztése</t>
  </si>
  <si>
    <t>Monostori Erőd Hadkultúra Központ Nonprofit Kft támogatása</t>
  </si>
  <si>
    <t>Monostori Kulturális Egyesület támogatása</t>
  </si>
  <si>
    <t>106010 Lakóingatlan szociális bérbeadás, üzemeltetése</t>
  </si>
  <si>
    <t>Egyéb működési célú támogatások államháztartáson belülre</t>
  </si>
  <si>
    <t>Működési célú garancia és kezességvállalásból származó kifizetések áhtn kívülre</t>
  </si>
  <si>
    <t>3.</t>
  </si>
  <si>
    <t>Egyéb működési célú támogatások államháztartáson kívülre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</si>
  <si>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</si>
  <si>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</si>
  <si>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</si>
  <si>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</si>
  <si>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</si>
  <si>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</si>
  <si>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>Elvonások és befizetések</t>
  </si>
  <si>
    <t xml:space="preserve">Kisbéri Önkormányzat -komáromi gyerekek átmeneti gondozása  </t>
  </si>
  <si>
    <t>047120 Piac üzemeltetése</t>
  </si>
  <si>
    <t>081045 Szabadidősport (rekreációs sport) tevékenység és támogatása</t>
  </si>
  <si>
    <t>081061 Szabadidős park, fürdő és strandszolgáltatás</t>
  </si>
  <si>
    <t>081071 Üdülői szálláshely szolgáltatás és étkeztetés</t>
  </si>
  <si>
    <t>082044 Könyvtári szolgáltatások</t>
  </si>
  <si>
    <t>Tanuló bérletek támogatása</t>
  </si>
  <si>
    <t>Önkormányzati szolidaritási hozzájárulás</t>
  </si>
  <si>
    <t>Új létesítmények üzemeltetése -Brigetio Látogatóközpont</t>
  </si>
  <si>
    <t>Új létesítmények üzemeltetése -Inkubátorház</t>
  </si>
  <si>
    <t>Új létesítmények üzemeltetése -Liget épület, műjégpálya</t>
  </si>
  <si>
    <t>Kemence Egyesület "Országos közfoglalkoztatási mintaprogram működtetése"</t>
  </si>
  <si>
    <t>5.</t>
  </si>
  <si>
    <t>Működési célú visszafizetendő támogatások, kölcsönök nyújtása áht-n kívülre</t>
  </si>
  <si>
    <t>Komáromi Szociális Közalapítvány támogatása</t>
  </si>
  <si>
    <t>Komáromi Városmarketing és Turisztikai Nonprofit KFt  támogatása</t>
  </si>
  <si>
    <t>Komáromi Városi Sportegyesület támogatása</t>
  </si>
  <si>
    <t>Szőnyi Palánkdöngetők  Köre támogatása</t>
  </si>
  <si>
    <t>Komárom-Európa Futó Egyesület támogatása</t>
  </si>
  <si>
    <t>Magyar Lovas Színház Komárom Közhasznú Egyesület támogatása</t>
  </si>
  <si>
    <t>Endresz Csoport támogatása</t>
  </si>
  <si>
    <t>Bursa Hungarica felsőoktatási önkormányzati ösztöndíj pályázat támogatása</t>
  </si>
  <si>
    <t>Magyarock Dalszínház Színházi Egyesület  támogatása</t>
  </si>
  <si>
    <t>Koppánymonostori  Sportegyesület támogatása</t>
  </si>
  <si>
    <t>Kemence Egyesület működési támogatása</t>
  </si>
  <si>
    <t>Komárom és Környéke Önkormányzati Társulás (munkaszervezet, jelzőrendszer)</t>
  </si>
  <si>
    <t>Komárom és Környéke Önkormányzati Társulás (tagdíj, gyepmesteri tev, fogyatékkal élők nappali ell.)</t>
  </si>
  <si>
    <t xml:space="preserve">Volánbusz helyi személyszállítási közszolgáltatások támogatása </t>
  </si>
  <si>
    <t>Volánbusz Zrt 2022. évi mérleg szerinti vesztesége</t>
  </si>
  <si>
    <t>Erődök Városa Sportlövő Egyesület</t>
  </si>
  <si>
    <t>Autóbusz tanuló bérletek támogatása</t>
  </si>
  <si>
    <t>Komáromi Selye János Kórház 24 órás gyermekgyógyászati ellátás támogatása</t>
  </si>
  <si>
    <t>Lakóépületek Tervezésének Oktatásáért Alapítvány</t>
  </si>
  <si>
    <t>Volánbusz Zrt 2024. évi közforgalmi menetrend szerinti személyszállítási feladatok</t>
  </si>
  <si>
    <t>Kemence Egyesület szociális és marketing feladatok támogatása</t>
  </si>
  <si>
    <t>Duna-Gerecse Turisztikai Nonprofit KFT támogatása</t>
  </si>
  <si>
    <t>Komáromi Városi Sportegyesület támogatása TAO önrész</t>
  </si>
  <si>
    <t>Komáromi Kulturális Közhasznú Nonprofit Kft támogatása</t>
  </si>
  <si>
    <t>051030 Nem veszélyes hulladék gyűjtése</t>
  </si>
  <si>
    <t>Komthermál Kft-nek alaptőke pótbefizetés</t>
  </si>
  <si>
    <t>2023. évi kiutalatlan támogatás</t>
  </si>
  <si>
    <t>1/2024.(I.24.) önk.rendelet eredeti ei.</t>
  </si>
  <si>
    <t>Javasolt módosítás</t>
  </si>
  <si>
    <t>2024. évi tervezett  egyéb működési célú kiadásainak módosítása</t>
  </si>
  <si>
    <t>Szent Borbála Kórház részére m.c.támogatás</t>
  </si>
  <si>
    <t>Komáromi Thermálfürdő részére m.c.pénzeszköz átadás</t>
  </si>
  <si>
    <t>066020 Komáromi Thermálfürdő pótbefizetésére m.c.t.</t>
  </si>
  <si>
    <t>Salvia Medicinalis Kft.részére működési támogatás</t>
  </si>
  <si>
    <t>JUGO Kft.részére működési támogatás</t>
  </si>
  <si>
    <t>Komáromi Rendőrkapitányság részére támogatás</t>
  </si>
  <si>
    <t>5/2024.(VI.26.)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</si>
</sst>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right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Border="1"/>
    <xf numFmtId="3" fontId="0" fillId="0" borderId="0" xfId="0" applyNumberFormat="1"/>
    <xf numFmtId="0" fontId="1" fillId="0" borderId="1" xfId="0" applyFont="1" applyBorder="1" applyAlignment="1">
      <alignment horizontal="center"/>
    </xf>
    <xf numFmtId="3" fontId="2" fillId="2" borderId="1" xfId="0" applyNumberFormat="1" applyFont="1" applyFill="1" applyBorder="1"/>
    <xf numFmtId="3" fontId="6" fillId="2" borderId="1" xfId="0" applyNumberFormat="1" applyFont="1" applyFill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3" fontId="7" fillId="0" borderId="1" xfId="0" applyNumberFormat="1" applyFont="1" applyBorder="1"/>
    <xf numFmtId="0" fontId="0" fillId="0" borderId="1" xfId="0" applyBorder="1"/>
    <xf numFmtId="3" fontId="0" fillId="0" borderId="1" xfId="0" applyNumberFormat="1" applyBorder="1"/>
    <xf numFmtId="49" fontId="0" fillId="0" borderId="1" xfId="0" applyNumberFormat="1" applyBorder="1"/>
    <xf numFmtId="49" fontId="2" fillId="0" borderId="1" xfId="0" applyNumberFormat="1" applyFont="1" applyBorder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9"/>
  <sheetViews>
    <sheetView tabSelected="1" zoomScaleNormal="100" workbookViewId="0">
      <selection activeCell="J27" sqref="J27"/>
    </sheetView>
  </sheetViews>
  <sheetFormatPr defaultRowHeight="12.75" x14ac:dyDescent="0.2"/>
  <cols>
    <col min="1" max="1" width="2.7109375" customWidth="1"/>
    <col min="2" max="2" width="71.42578125" customWidth="1"/>
    <col min="3" max="3" width="10.42578125" customWidth="1"/>
    <col min="5" max="5" width="11.5703125" customWidth="1"/>
    <col min="6" max="6" width="11.140625" customWidth="1"/>
    <col min="7" max="7" width="11.85546875" customWidth="1"/>
    <col min="8" max="8" width="13.28515625" customWidth="1"/>
    <col min="9" max="9" width="9.7109375" bestFit="1" customWidth="1"/>
    <col min="10" max="10" width="12.7109375" customWidth="1"/>
    <col min="11" max="11" width="13.5703125" customWidth="1"/>
    <col min="12" max="12" width="16.5703125" customWidth="1"/>
    <col min="14" max="14" width="11.7109375" customWidth="1"/>
  </cols>
  <sheetData>
    <row r="1" spans="1:10" x14ac:dyDescent="0.2">
      <c r="J1" s="1" t="s">
        <v>8</v>
      </c>
    </row>
    <row r="2" spans="1:10" ht="12.75" customHeight="1" x14ac:dyDescent="0.2">
      <c r="A2" s="32" t="s">
        <v>6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2.75" customHeight="1" x14ac:dyDescent="0.2">
      <c r="A3" s="32" t="s">
        <v>74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x14ac:dyDescent="0.2">
      <c r="J4" s="1" t="s">
        <v>7</v>
      </c>
    </row>
    <row r="5" spans="1:10" ht="12.75" customHeight="1" x14ac:dyDescent="0.2">
      <c r="A5" s="39"/>
      <c r="B5" s="33" t="s">
        <v>0</v>
      </c>
      <c r="C5" s="34" t="s">
        <v>72</v>
      </c>
      <c r="D5" s="35"/>
      <c r="E5" s="36"/>
      <c r="F5" s="37" t="s">
        <v>73</v>
      </c>
      <c r="G5" s="38"/>
      <c r="H5" s="34" t="s">
        <v>81</v>
      </c>
      <c r="I5" s="35"/>
      <c r="J5" s="36"/>
    </row>
    <row r="6" spans="1:10" ht="12.75" customHeight="1" x14ac:dyDescent="0.2">
      <c r="A6" s="39"/>
      <c r="B6" s="33"/>
      <c r="C6" s="30" t="s">
        <v>4</v>
      </c>
      <c r="D6" s="30" t="s">
        <v>5</v>
      </c>
      <c r="E6" s="30" t="s">
        <v>2</v>
      </c>
      <c r="F6" s="30" t="s">
        <v>4</v>
      </c>
      <c r="G6" s="30" t="s">
        <v>5</v>
      </c>
      <c r="H6" s="30" t="s">
        <v>4</v>
      </c>
      <c r="I6" s="30" t="s">
        <v>5</v>
      </c>
      <c r="J6" s="30" t="s">
        <v>2</v>
      </c>
    </row>
    <row r="7" spans="1:10" ht="21" customHeight="1" x14ac:dyDescent="0.2">
      <c r="A7" s="39"/>
      <c r="B7" s="33"/>
      <c r="C7" s="31"/>
      <c r="D7" s="31"/>
      <c r="E7" s="31"/>
      <c r="F7" s="31"/>
      <c r="G7" s="31"/>
      <c r="H7" s="31"/>
      <c r="I7" s="31"/>
      <c r="J7" s="31"/>
    </row>
    <row r="8" spans="1:10" ht="12.75" customHeight="1" x14ac:dyDescent="0.2">
      <c r="A8" s="22" t="s">
        <v>1</v>
      </c>
      <c r="B8" s="14" t="s">
        <v>21</v>
      </c>
      <c r="C8" s="15">
        <f>SUM(C9:C9)</f>
        <v>54500</v>
      </c>
      <c r="D8" s="15">
        <f>SUM(D9:D9)</f>
        <v>0</v>
      </c>
      <c r="E8" s="15">
        <f>SUM(E9)</f>
        <v>54500</v>
      </c>
      <c r="F8" s="15">
        <f t="shared" ref="F8:J8" si="0">SUM(F9)</f>
        <v>0</v>
      </c>
      <c r="G8" s="15">
        <f t="shared" si="0"/>
        <v>0</v>
      </c>
      <c r="H8" s="15">
        <f t="shared" si="0"/>
        <v>54500</v>
      </c>
      <c r="I8" s="15">
        <f t="shared" si="0"/>
        <v>0</v>
      </c>
      <c r="J8" s="15">
        <f t="shared" si="0"/>
        <v>54500</v>
      </c>
    </row>
    <row r="9" spans="1:10" ht="12.75" customHeight="1" x14ac:dyDescent="0.2">
      <c r="A9" s="9"/>
      <c r="B9" s="16" t="s">
        <v>24</v>
      </c>
      <c r="C9" s="2">
        <v>54500</v>
      </c>
      <c r="D9" s="10"/>
      <c r="E9" s="2">
        <f>SUM(C9:D9)</f>
        <v>54500</v>
      </c>
      <c r="F9" s="4"/>
      <c r="G9" s="4"/>
      <c r="H9" s="25">
        <f>+C9+F9</f>
        <v>54500</v>
      </c>
      <c r="I9" s="25">
        <f>+D9+G9</f>
        <v>0</v>
      </c>
      <c r="J9" s="25">
        <f>+H9+I9</f>
        <v>54500</v>
      </c>
    </row>
    <row r="10" spans="1:10" ht="12.75" customHeight="1" x14ac:dyDescent="0.2">
      <c r="A10" s="9"/>
      <c r="B10" s="16"/>
      <c r="C10" s="2"/>
      <c r="D10" s="10"/>
      <c r="E10" s="2"/>
      <c r="F10" s="26"/>
      <c r="G10" s="26"/>
      <c r="H10" s="26"/>
      <c r="I10" s="26"/>
      <c r="J10" s="26"/>
    </row>
    <row r="11" spans="1:10" ht="12.75" customHeight="1" x14ac:dyDescent="0.2">
      <c r="A11" s="22" t="s">
        <v>3</v>
      </c>
      <c r="B11" s="14" t="s">
        <v>44</v>
      </c>
      <c r="C11" s="3">
        <f>SUM(C12:C12)</f>
        <v>0</v>
      </c>
      <c r="D11" s="3">
        <f>SUM(D12:D12)</f>
        <v>0</v>
      </c>
      <c r="E11" s="3">
        <f>SUM(E12:E12)</f>
        <v>0</v>
      </c>
      <c r="F11" s="3">
        <f t="shared" ref="F11:J11" si="1">SUM(F12:F12)</f>
        <v>0</v>
      </c>
      <c r="G11" s="3">
        <f t="shared" si="1"/>
        <v>0</v>
      </c>
      <c r="H11" s="3">
        <f t="shared" si="1"/>
        <v>0</v>
      </c>
      <c r="I11" s="3">
        <f t="shared" si="1"/>
        <v>0</v>
      </c>
      <c r="J11" s="3">
        <f t="shared" si="1"/>
        <v>0</v>
      </c>
    </row>
    <row r="12" spans="1:10" ht="12.75" customHeight="1" x14ac:dyDescent="0.2">
      <c r="A12" s="22"/>
      <c r="B12" s="24"/>
      <c r="C12" s="2"/>
      <c r="D12" s="10"/>
      <c r="E12" s="2">
        <f>SUM(C12:D12)</f>
        <v>0</v>
      </c>
      <c r="F12" s="26"/>
      <c r="G12" s="26"/>
      <c r="H12" s="25">
        <f>+C12+F12</f>
        <v>0</v>
      </c>
      <c r="I12" s="25">
        <f>+D12+G12</f>
        <v>0</v>
      </c>
      <c r="J12" s="25">
        <f>+H12+I12</f>
        <v>0</v>
      </c>
    </row>
    <row r="13" spans="1:10" ht="12.75" customHeight="1" x14ac:dyDescent="0.2">
      <c r="A13" s="9"/>
      <c r="B13" s="12"/>
      <c r="C13" s="13"/>
      <c r="D13" s="13"/>
      <c r="E13" s="13"/>
      <c r="F13" s="26"/>
      <c r="G13" s="26"/>
      <c r="H13" s="26"/>
      <c r="I13" s="26"/>
      <c r="J13" s="26"/>
    </row>
    <row r="14" spans="1:10" x14ac:dyDescent="0.2">
      <c r="A14" s="22" t="s">
        <v>22</v>
      </c>
      <c r="B14" s="17" t="s">
        <v>23</v>
      </c>
      <c r="C14" s="6">
        <f t="shared" ref="C14:J14" si="2">SUM(C15:C67)</f>
        <v>1743249</v>
      </c>
      <c r="D14" s="6">
        <f t="shared" si="2"/>
        <v>1631064</v>
      </c>
      <c r="E14" s="6">
        <f t="shared" si="2"/>
        <v>3374313</v>
      </c>
      <c r="F14" s="6">
        <f t="shared" si="2"/>
        <v>6330</v>
      </c>
      <c r="G14" s="6">
        <f t="shared" si="2"/>
        <v>114903</v>
      </c>
      <c r="H14" s="6">
        <f t="shared" si="2"/>
        <v>1749579</v>
      </c>
      <c r="I14" s="6">
        <f t="shared" si="2"/>
        <v>1745967</v>
      </c>
      <c r="J14" s="6">
        <f t="shared" si="2"/>
        <v>3495546</v>
      </c>
    </row>
    <row r="15" spans="1:10" x14ac:dyDescent="0.2">
      <c r="A15" s="22"/>
      <c r="B15" s="17"/>
      <c r="C15" s="6"/>
      <c r="D15" s="6"/>
      <c r="E15" s="6"/>
      <c r="F15" s="26"/>
      <c r="G15" s="26"/>
      <c r="H15" s="26"/>
      <c r="I15" s="26"/>
      <c r="J15" s="26"/>
    </row>
    <row r="16" spans="1:10" x14ac:dyDescent="0.2">
      <c r="A16" s="22"/>
      <c r="B16" s="19" t="s">
        <v>61</v>
      </c>
      <c r="C16" s="2"/>
      <c r="D16" s="2">
        <v>7900</v>
      </c>
      <c r="E16" s="2">
        <f t="shared" ref="E16:E26" si="3">SUM(C16:D16)</f>
        <v>7900</v>
      </c>
      <c r="F16" s="25"/>
      <c r="G16" s="25"/>
      <c r="H16" s="25">
        <f>+C16+F16</f>
        <v>0</v>
      </c>
      <c r="I16" s="25">
        <f>+D16+G16</f>
        <v>7900</v>
      </c>
      <c r="J16" s="25">
        <f>+H16+I16</f>
        <v>7900</v>
      </c>
    </row>
    <row r="17" spans="1:10" x14ac:dyDescent="0.2">
      <c r="A17" s="22"/>
      <c r="B17" s="19" t="s">
        <v>58</v>
      </c>
      <c r="C17" s="2"/>
      <c r="D17" s="2">
        <v>24000</v>
      </c>
      <c r="E17" s="2">
        <f t="shared" si="3"/>
        <v>24000</v>
      </c>
      <c r="F17" s="25"/>
      <c r="G17" s="25"/>
      <c r="H17" s="25">
        <f t="shared" ref="H17:H42" si="4">+C17+F17</f>
        <v>0</v>
      </c>
      <c r="I17" s="25">
        <f t="shared" ref="I17:I42" si="5">+D17+G17</f>
        <v>24000</v>
      </c>
      <c r="J17" s="25">
        <f t="shared" ref="J17:J42" si="6">+H17+I17</f>
        <v>24000</v>
      </c>
    </row>
    <row r="18" spans="1:10" x14ac:dyDescent="0.2">
      <c r="A18" s="22"/>
      <c r="B18" s="19" t="s">
        <v>59</v>
      </c>
      <c r="C18" s="2"/>
      <c r="D18" s="2">
        <v>14657</v>
      </c>
      <c r="E18" s="2">
        <f t="shared" si="3"/>
        <v>14657</v>
      </c>
      <c r="F18" s="25"/>
      <c r="G18" s="25"/>
      <c r="H18" s="25">
        <f t="shared" si="4"/>
        <v>0</v>
      </c>
      <c r="I18" s="25">
        <f t="shared" si="5"/>
        <v>14657</v>
      </c>
      <c r="J18" s="25">
        <f t="shared" si="6"/>
        <v>14657</v>
      </c>
    </row>
    <row r="19" spans="1:10" x14ac:dyDescent="0.2">
      <c r="A19" s="22"/>
      <c r="B19" s="19" t="s">
        <v>64</v>
      </c>
      <c r="C19" s="2"/>
      <c r="D19" s="2">
        <v>14000</v>
      </c>
      <c r="E19" s="2">
        <f t="shared" si="3"/>
        <v>14000</v>
      </c>
      <c r="F19" s="25"/>
      <c r="G19" s="25"/>
      <c r="H19" s="25">
        <f t="shared" si="4"/>
        <v>0</v>
      </c>
      <c r="I19" s="25">
        <f t="shared" si="5"/>
        <v>14000</v>
      </c>
      <c r="J19" s="25">
        <f t="shared" si="6"/>
        <v>14000</v>
      </c>
    </row>
    <row r="20" spans="1:10" x14ac:dyDescent="0.2">
      <c r="A20" s="22"/>
      <c r="B20" s="19" t="s">
        <v>70</v>
      </c>
      <c r="C20" s="2"/>
      <c r="D20" s="2">
        <v>100000</v>
      </c>
      <c r="E20" s="2">
        <f t="shared" si="3"/>
        <v>100000</v>
      </c>
      <c r="F20" s="25"/>
      <c r="G20" s="25">
        <v>95433</v>
      </c>
      <c r="H20" s="25">
        <f t="shared" si="4"/>
        <v>0</v>
      </c>
      <c r="I20" s="25">
        <f t="shared" si="5"/>
        <v>195433</v>
      </c>
      <c r="J20" s="25">
        <f t="shared" si="6"/>
        <v>195433</v>
      </c>
    </row>
    <row r="21" spans="1:10" x14ac:dyDescent="0.2">
      <c r="A21" s="22"/>
      <c r="B21" s="29" t="s">
        <v>76</v>
      </c>
      <c r="C21" s="2"/>
      <c r="D21" s="2"/>
      <c r="E21" s="2"/>
      <c r="F21" s="25"/>
      <c r="G21" s="25">
        <v>15000</v>
      </c>
      <c r="H21" s="25">
        <f t="shared" ref="H21" si="7">+C21+F21</f>
        <v>0</v>
      </c>
      <c r="I21" s="25">
        <f t="shared" ref="I21" si="8">+D21+G21</f>
        <v>15000</v>
      </c>
      <c r="J21" s="25">
        <f t="shared" ref="J21" si="9">+H21+I21</f>
        <v>15000</v>
      </c>
    </row>
    <row r="22" spans="1:10" x14ac:dyDescent="0.2">
      <c r="A22" s="23"/>
      <c r="B22" s="19" t="s">
        <v>25</v>
      </c>
      <c r="C22" s="2"/>
      <c r="D22" s="2">
        <v>76620</v>
      </c>
      <c r="E22" s="2">
        <f t="shared" si="3"/>
        <v>76620</v>
      </c>
      <c r="F22" s="25"/>
      <c r="G22" s="25"/>
      <c r="H22" s="25">
        <f t="shared" si="4"/>
        <v>0</v>
      </c>
      <c r="I22" s="25">
        <f t="shared" si="5"/>
        <v>76620</v>
      </c>
      <c r="J22" s="25">
        <f t="shared" si="6"/>
        <v>76620</v>
      </c>
    </row>
    <row r="23" spans="1:10" x14ac:dyDescent="0.2">
      <c r="A23" s="23"/>
      <c r="B23" s="19" t="s">
        <v>17</v>
      </c>
      <c r="C23" s="2">
        <v>135000</v>
      </c>
      <c r="D23" s="2"/>
      <c r="E23" s="2">
        <f t="shared" si="3"/>
        <v>135000</v>
      </c>
      <c r="F23" s="25"/>
      <c r="G23" s="25"/>
      <c r="H23" s="25">
        <f t="shared" si="4"/>
        <v>135000</v>
      </c>
      <c r="I23" s="25">
        <f t="shared" si="5"/>
        <v>0</v>
      </c>
      <c r="J23" s="25">
        <f t="shared" si="6"/>
        <v>135000</v>
      </c>
    </row>
    <row r="24" spans="1:10" x14ac:dyDescent="0.2">
      <c r="A24" s="23"/>
      <c r="B24" s="19" t="s">
        <v>27</v>
      </c>
      <c r="C24" s="2"/>
      <c r="D24" s="2">
        <v>25000</v>
      </c>
      <c r="E24" s="2">
        <f t="shared" si="3"/>
        <v>25000</v>
      </c>
      <c r="F24" s="25"/>
      <c r="G24" s="25"/>
      <c r="H24" s="25">
        <f t="shared" si="4"/>
        <v>0</v>
      </c>
      <c r="I24" s="25">
        <f t="shared" si="5"/>
        <v>25000</v>
      </c>
      <c r="J24" s="25">
        <f t="shared" si="6"/>
        <v>25000</v>
      </c>
    </row>
    <row r="25" spans="1:10" x14ac:dyDescent="0.2">
      <c r="A25" s="23"/>
      <c r="B25" s="19" t="s">
        <v>18</v>
      </c>
      <c r="C25" s="2"/>
      <c r="D25" s="2">
        <v>18000</v>
      </c>
      <c r="E25" s="2">
        <f t="shared" si="3"/>
        <v>18000</v>
      </c>
      <c r="F25" s="25"/>
      <c r="G25" s="25"/>
      <c r="H25" s="25">
        <f t="shared" si="4"/>
        <v>0</v>
      </c>
      <c r="I25" s="25">
        <f t="shared" si="5"/>
        <v>18000</v>
      </c>
      <c r="J25" s="25">
        <f t="shared" si="6"/>
        <v>18000</v>
      </c>
    </row>
    <row r="26" spans="1:10" x14ac:dyDescent="0.2">
      <c r="A26" s="23"/>
      <c r="B26" s="19" t="s">
        <v>68</v>
      </c>
      <c r="C26" s="10">
        <v>173947</v>
      </c>
      <c r="D26" s="10"/>
      <c r="E26" s="10">
        <f t="shared" si="3"/>
        <v>173947</v>
      </c>
      <c r="F26" s="25"/>
      <c r="G26" s="25"/>
      <c r="H26" s="25">
        <f t="shared" si="4"/>
        <v>173947</v>
      </c>
      <c r="I26" s="25">
        <f t="shared" si="5"/>
        <v>0</v>
      </c>
      <c r="J26" s="25">
        <f t="shared" si="6"/>
        <v>173947</v>
      </c>
    </row>
    <row r="27" spans="1:10" x14ac:dyDescent="0.2">
      <c r="A27" s="23"/>
      <c r="B27" s="19" t="s">
        <v>42</v>
      </c>
      <c r="C27" s="10">
        <v>60000</v>
      </c>
      <c r="D27" s="2"/>
      <c r="E27" s="2">
        <f t="shared" ref="E27:E32" si="10">SUM(C27:D27)</f>
        <v>60000</v>
      </c>
      <c r="F27" s="26"/>
      <c r="G27" s="26"/>
      <c r="H27" s="25">
        <f t="shared" si="4"/>
        <v>60000</v>
      </c>
      <c r="I27" s="25">
        <f t="shared" si="5"/>
        <v>0</v>
      </c>
      <c r="J27" s="25">
        <f t="shared" si="6"/>
        <v>60000</v>
      </c>
    </row>
    <row r="28" spans="1:10" x14ac:dyDescent="0.2">
      <c r="A28" s="23"/>
      <c r="B28" s="19" t="s">
        <v>65</v>
      </c>
      <c r="C28" s="2"/>
      <c r="D28" s="2">
        <v>73000</v>
      </c>
      <c r="E28" s="2">
        <f t="shared" si="10"/>
        <v>73000</v>
      </c>
      <c r="F28" s="26"/>
      <c r="G28" s="25">
        <v>-11000</v>
      </c>
      <c r="H28" s="25">
        <f t="shared" si="4"/>
        <v>0</v>
      </c>
      <c r="I28" s="25">
        <f t="shared" si="5"/>
        <v>62000</v>
      </c>
      <c r="J28" s="25">
        <f t="shared" si="6"/>
        <v>62000</v>
      </c>
    </row>
    <row r="29" spans="1:10" x14ac:dyDescent="0.2">
      <c r="A29" s="23"/>
      <c r="B29" s="19" t="s">
        <v>55</v>
      </c>
      <c r="C29" s="2"/>
      <c r="D29" s="2">
        <v>17000</v>
      </c>
      <c r="E29" s="2">
        <f t="shared" si="10"/>
        <v>17000</v>
      </c>
      <c r="F29" s="27"/>
      <c r="G29" s="25">
        <v>11000</v>
      </c>
      <c r="H29" s="25">
        <f t="shared" si="4"/>
        <v>0</v>
      </c>
      <c r="I29" s="25">
        <f t="shared" si="5"/>
        <v>28000</v>
      </c>
      <c r="J29" s="25">
        <f t="shared" si="6"/>
        <v>28000</v>
      </c>
    </row>
    <row r="30" spans="1:10" x14ac:dyDescent="0.2">
      <c r="A30" s="23"/>
      <c r="B30" s="19" t="s">
        <v>46</v>
      </c>
      <c r="C30" s="2">
        <v>200235</v>
      </c>
      <c r="D30" s="2"/>
      <c r="E30" s="2">
        <f t="shared" si="10"/>
        <v>200235</v>
      </c>
      <c r="F30" s="25"/>
      <c r="G30" s="25"/>
      <c r="H30" s="25">
        <f t="shared" si="4"/>
        <v>200235</v>
      </c>
      <c r="I30" s="25">
        <f t="shared" si="5"/>
        <v>0</v>
      </c>
      <c r="J30" s="25">
        <f t="shared" si="6"/>
        <v>200235</v>
      </c>
    </row>
    <row r="31" spans="1:10" x14ac:dyDescent="0.2">
      <c r="A31" s="4"/>
      <c r="B31" s="19" t="s">
        <v>45</v>
      </c>
      <c r="C31" s="2"/>
      <c r="D31" s="2">
        <v>450</v>
      </c>
      <c r="E31" s="2">
        <f t="shared" si="10"/>
        <v>450</v>
      </c>
      <c r="F31" s="25"/>
      <c r="G31" s="25"/>
      <c r="H31" s="25">
        <f t="shared" si="4"/>
        <v>0</v>
      </c>
      <c r="I31" s="25">
        <f t="shared" si="5"/>
        <v>450</v>
      </c>
      <c r="J31" s="25">
        <f t="shared" si="6"/>
        <v>450</v>
      </c>
    </row>
    <row r="32" spans="1:10" x14ac:dyDescent="0.2">
      <c r="A32" s="4"/>
      <c r="B32" s="19" t="s">
        <v>53</v>
      </c>
      <c r="C32" s="2"/>
      <c r="D32" s="2">
        <v>60000</v>
      </c>
      <c r="E32" s="2">
        <f t="shared" si="10"/>
        <v>60000</v>
      </c>
      <c r="F32" s="25"/>
      <c r="G32" s="25"/>
      <c r="H32" s="25">
        <f t="shared" si="4"/>
        <v>0</v>
      </c>
      <c r="I32" s="25">
        <f t="shared" si="5"/>
        <v>60000</v>
      </c>
      <c r="J32" s="25">
        <f t="shared" si="6"/>
        <v>60000</v>
      </c>
    </row>
    <row r="33" spans="1:10" x14ac:dyDescent="0.2">
      <c r="A33" s="4"/>
      <c r="B33" s="19" t="s">
        <v>54</v>
      </c>
      <c r="C33" s="3"/>
      <c r="D33" s="2">
        <v>60000</v>
      </c>
      <c r="E33" s="2">
        <f t="shared" ref="E33:E42" si="11">SUM(C33:D33)</f>
        <v>60000</v>
      </c>
      <c r="F33" s="25"/>
      <c r="G33" s="25"/>
      <c r="H33" s="25">
        <f t="shared" si="4"/>
        <v>0</v>
      </c>
      <c r="I33" s="25">
        <f t="shared" si="5"/>
        <v>60000</v>
      </c>
      <c r="J33" s="25">
        <f t="shared" si="6"/>
        <v>60000</v>
      </c>
    </row>
    <row r="34" spans="1:10" x14ac:dyDescent="0.2">
      <c r="A34" s="4"/>
      <c r="B34" s="19" t="s">
        <v>47</v>
      </c>
      <c r="C34" s="3"/>
      <c r="D34" s="2">
        <v>695000</v>
      </c>
      <c r="E34" s="2">
        <f t="shared" si="11"/>
        <v>695000</v>
      </c>
      <c r="F34" s="25"/>
      <c r="G34" s="25"/>
      <c r="H34" s="25">
        <f t="shared" si="4"/>
        <v>0</v>
      </c>
      <c r="I34" s="25">
        <f t="shared" si="5"/>
        <v>695000</v>
      </c>
      <c r="J34" s="25">
        <f t="shared" si="6"/>
        <v>695000</v>
      </c>
    </row>
    <row r="35" spans="1:10" x14ac:dyDescent="0.2">
      <c r="A35" s="4"/>
      <c r="B35" s="19" t="s">
        <v>67</v>
      </c>
      <c r="C35" s="3"/>
      <c r="D35" s="2">
        <v>26000</v>
      </c>
      <c r="E35" s="2">
        <f t="shared" si="11"/>
        <v>26000</v>
      </c>
      <c r="F35" s="25"/>
      <c r="G35" s="25"/>
      <c r="H35" s="25">
        <f t="shared" si="4"/>
        <v>0</v>
      </c>
      <c r="I35" s="25">
        <f t="shared" si="5"/>
        <v>26000</v>
      </c>
      <c r="J35" s="25">
        <f t="shared" si="6"/>
        <v>26000</v>
      </c>
    </row>
    <row r="36" spans="1:10" x14ac:dyDescent="0.2">
      <c r="A36" s="4"/>
      <c r="B36" s="19" t="s">
        <v>60</v>
      </c>
      <c r="C36" s="3"/>
      <c r="D36" s="2">
        <v>144500</v>
      </c>
      <c r="E36" s="2">
        <f t="shared" si="11"/>
        <v>144500</v>
      </c>
      <c r="F36" s="25"/>
      <c r="G36" s="25"/>
      <c r="H36" s="25">
        <f t="shared" si="4"/>
        <v>0</v>
      </c>
      <c r="I36" s="25">
        <f t="shared" si="5"/>
        <v>144500</v>
      </c>
      <c r="J36" s="25">
        <f t="shared" si="6"/>
        <v>144500</v>
      </c>
    </row>
    <row r="37" spans="1:10" x14ac:dyDescent="0.2">
      <c r="A37" s="4"/>
      <c r="B37" s="19" t="s">
        <v>48</v>
      </c>
      <c r="C37" s="3"/>
      <c r="D37" s="2">
        <v>20000</v>
      </c>
      <c r="E37" s="2">
        <f t="shared" si="11"/>
        <v>20000</v>
      </c>
      <c r="F37" s="25"/>
      <c r="G37" s="25"/>
      <c r="H37" s="25">
        <f t="shared" si="4"/>
        <v>0</v>
      </c>
      <c r="I37" s="25">
        <f t="shared" si="5"/>
        <v>20000</v>
      </c>
      <c r="J37" s="25">
        <f t="shared" si="6"/>
        <v>20000</v>
      </c>
    </row>
    <row r="38" spans="1:10" x14ac:dyDescent="0.2">
      <c r="A38" s="4"/>
      <c r="B38" s="19" t="s">
        <v>49</v>
      </c>
      <c r="C38" s="3"/>
      <c r="D38" s="2">
        <v>15000</v>
      </c>
      <c r="E38" s="2">
        <f t="shared" si="11"/>
        <v>15000</v>
      </c>
      <c r="F38" s="25"/>
      <c r="G38" s="25"/>
      <c r="H38" s="25">
        <f t="shared" si="4"/>
        <v>0</v>
      </c>
      <c r="I38" s="25">
        <f t="shared" si="5"/>
        <v>15000</v>
      </c>
      <c r="J38" s="25">
        <f t="shared" si="6"/>
        <v>15000</v>
      </c>
    </row>
    <row r="39" spans="1:10" x14ac:dyDescent="0.2">
      <c r="A39" s="4"/>
      <c r="B39" s="19" t="s">
        <v>50</v>
      </c>
      <c r="C39" s="3"/>
      <c r="D39" s="2">
        <v>60000</v>
      </c>
      <c r="E39" s="2">
        <f t="shared" si="11"/>
        <v>60000</v>
      </c>
      <c r="F39" s="25"/>
      <c r="G39" s="25"/>
      <c r="H39" s="25">
        <f t="shared" si="4"/>
        <v>0</v>
      </c>
      <c r="I39" s="25">
        <f t="shared" si="5"/>
        <v>60000</v>
      </c>
      <c r="J39" s="25">
        <f t="shared" si="6"/>
        <v>60000</v>
      </c>
    </row>
    <row r="40" spans="1:10" x14ac:dyDescent="0.2">
      <c r="A40" s="4"/>
      <c r="B40" s="19" t="s">
        <v>51</v>
      </c>
      <c r="C40" s="3"/>
      <c r="D40" s="2">
        <v>7500</v>
      </c>
      <c r="E40" s="2">
        <f t="shared" si="11"/>
        <v>7500</v>
      </c>
      <c r="F40" s="25"/>
      <c r="G40" s="25"/>
      <c r="H40" s="25">
        <f t="shared" si="4"/>
        <v>0</v>
      </c>
      <c r="I40" s="25">
        <f t="shared" si="5"/>
        <v>7500</v>
      </c>
      <c r="J40" s="25">
        <f t="shared" si="6"/>
        <v>7500</v>
      </c>
    </row>
    <row r="41" spans="1:10" x14ac:dyDescent="0.2">
      <c r="A41" s="4"/>
      <c r="B41" s="19" t="s">
        <v>66</v>
      </c>
      <c r="C41" s="3"/>
      <c r="D41" s="2">
        <v>1504</v>
      </c>
      <c r="E41" s="2">
        <f t="shared" si="11"/>
        <v>1504</v>
      </c>
      <c r="F41" s="25"/>
      <c r="G41" s="25"/>
      <c r="H41" s="25">
        <f t="shared" si="4"/>
        <v>0</v>
      </c>
      <c r="I41" s="25">
        <f t="shared" si="5"/>
        <v>1504</v>
      </c>
      <c r="J41" s="25">
        <f t="shared" si="6"/>
        <v>1504</v>
      </c>
    </row>
    <row r="42" spans="1:10" x14ac:dyDescent="0.2">
      <c r="A42" s="4"/>
      <c r="B42" s="19" t="s">
        <v>63</v>
      </c>
      <c r="C42" s="3"/>
      <c r="D42" s="2">
        <v>5000</v>
      </c>
      <c r="E42" s="2">
        <f t="shared" si="11"/>
        <v>5000</v>
      </c>
      <c r="F42" s="25"/>
      <c r="G42" s="25"/>
      <c r="H42" s="25">
        <f t="shared" si="4"/>
        <v>0</v>
      </c>
      <c r="I42" s="25">
        <f t="shared" si="5"/>
        <v>5000</v>
      </c>
      <c r="J42" s="25">
        <f t="shared" si="6"/>
        <v>5000</v>
      </c>
    </row>
    <row r="43" spans="1:10" x14ac:dyDescent="0.2">
      <c r="A43" s="4"/>
      <c r="B43" s="29" t="s">
        <v>78</v>
      </c>
      <c r="C43" s="3"/>
      <c r="D43" s="2"/>
      <c r="E43" s="2"/>
      <c r="F43" s="25"/>
      <c r="G43" s="25">
        <v>7312</v>
      </c>
      <c r="H43" s="25">
        <f t="shared" ref="H43:H44" si="12">+C43+F43</f>
        <v>0</v>
      </c>
      <c r="I43" s="25">
        <f t="shared" ref="I43:I44" si="13">+D43+G43</f>
        <v>7312</v>
      </c>
      <c r="J43" s="25">
        <f t="shared" ref="J43:J44" si="14">+H43+I43</f>
        <v>7312</v>
      </c>
    </row>
    <row r="44" spans="1:10" x14ac:dyDescent="0.2">
      <c r="A44" s="4"/>
      <c r="B44" s="28" t="s">
        <v>79</v>
      </c>
      <c r="C44" s="3"/>
      <c r="D44" s="2"/>
      <c r="E44" s="2"/>
      <c r="F44" s="25"/>
      <c r="G44" s="25">
        <v>6635</v>
      </c>
      <c r="H44" s="25">
        <f t="shared" si="12"/>
        <v>0</v>
      </c>
      <c r="I44" s="25">
        <f t="shared" si="13"/>
        <v>6635</v>
      </c>
      <c r="J44" s="25">
        <f t="shared" si="14"/>
        <v>6635</v>
      </c>
    </row>
    <row r="45" spans="1:10" x14ac:dyDescent="0.2">
      <c r="A45" s="4"/>
      <c r="B45" s="19"/>
      <c r="C45" s="3"/>
      <c r="D45" s="2"/>
      <c r="E45" s="2"/>
      <c r="F45" s="25"/>
      <c r="G45" s="25"/>
      <c r="H45" s="25"/>
      <c r="I45" s="25"/>
      <c r="J45" s="25"/>
    </row>
    <row r="46" spans="1:10" x14ac:dyDescent="0.2">
      <c r="A46" s="4"/>
      <c r="B46" s="20"/>
      <c r="C46" s="2"/>
      <c r="D46" s="2"/>
      <c r="E46" s="2"/>
      <c r="F46" s="25"/>
      <c r="G46" s="25"/>
      <c r="H46" s="26"/>
      <c r="I46" s="26"/>
      <c r="J46" s="26"/>
    </row>
    <row r="47" spans="1:10" x14ac:dyDescent="0.2">
      <c r="A47" s="4"/>
      <c r="B47" s="21" t="s">
        <v>26</v>
      </c>
      <c r="C47" s="7"/>
      <c r="D47" s="7"/>
      <c r="E47" s="2"/>
      <c r="F47" s="25"/>
      <c r="G47" s="25"/>
      <c r="H47" s="26"/>
      <c r="I47" s="26"/>
      <c r="J47" s="26"/>
    </row>
    <row r="48" spans="1:10" x14ac:dyDescent="0.2">
      <c r="A48" s="4"/>
      <c r="B48" s="19" t="s">
        <v>71</v>
      </c>
      <c r="C48" s="2">
        <v>135000</v>
      </c>
      <c r="D48" s="2"/>
      <c r="E48" s="2">
        <f t="shared" ref="E48:E65" si="15">SUM(C48:D48)</f>
        <v>135000</v>
      </c>
      <c r="F48" s="25">
        <v>7000</v>
      </c>
      <c r="G48" s="25"/>
      <c r="H48" s="25">
        <f t="shared" ref="H48" si="16">+C48+F48</f>
        <v>142000</v>
      </c>
      <c r="I48" s="25">
        <f t="shared" ref="I48" si="17">+D48+G48</f>
        <v>0</v>
      </c>
      <c r="J48" s="25">
        <f t="shared" ref="J48" si="18">+H48+I48</f>
        <v>142000</v>
      </c>
    </row>
    <row r="49" spans="1:12" x14ac:dyDescent="0.2">
      <c r="A49" s="4"/>
      <c r="B49" s="16" t="s">
        <v>15</v>
      </c>
      <c r="C49" s="11">
        <v>72638</v>
      </c>
      <c r="D49" s="7"/>
      <c r="E49" s="2">
        <f t="shared" si="15"/>
        <v>72638</v>
      </c>
      <c r="F49" s="25"/>
      <c r="G49" s="25"/>
      <c r="H49" s="25">
        <f t="shared" ref="H49:H65" si="19">+C49+F49</f>
        <v>72638</v>
      </c>
      <c r="I49" s="25">
        <f t="shared" ref="I49:I65" si="20">+D49+G49</f>
        <v>0</v>
      </c>
      <c r="J49" s="25">
        <f t="shared" ref="J49:J65" si="21">+H49+I49</f>
        <v>72638</v>
      </c>
      <c r="K49" s="8"/>
      <c r="L49" s="8"/>
    </row>
    <row r="50" spans="1:12" x14ac:dyDescent="0.2">
      <c r="A50" s="4"/>
      <c r="B50" s="16" t="s">
        <v>9</v>
      </c>
      <c r="C50" s="11">
        <f>30847+26856</f>
        <v>57703</v>
      </c>
      <c r="D50" s="7"/>
      <c r="E50" s="2">
        <f t="shared" si="15"/>
        <v>57703</v>
      </c>
      <c r="F50" s="25">
        <v>-2179</v>
      </c>
      <c r="G50" s="25"/>
      <c r="H50" s="25">
        <f t="shared" si="19"/>
        <v>55524</v>
      </c>
      <c r="I50" s="25">
        <f t="shared" si="20"/>
        <v>0</v>
      </c>
      <c r="J50" s="25">
        <f t="shared" si="21"/>
        <v>55524</v>
      </c>
      <c r="K50" s="8"/>
      <c r="L50" s="8"/>
    </row>
    <row r="51" spans="1:12" x14ac:dyDescent="0.2">
      <c r="A51" s="4"/>
      <c r="B51" s="16" t="s">
        <v>13</v>
      </c>
      <c r="C51" s="10">
        <v>243963</v>
      </c>
      <c r="D51" s="2"/>
      <c r="E51" s="2">
        <f t="shared" si="15"/>
        <v>243963</v>
      </c>
      <c r="F51" s="25"/>
      <c r="G51" s="25"/>
      <c r="H51" s="25">
        <f t="shared" si="19"/>
        <v>243963</v>
      </c>
      <c r="I51" s="25">
        <f t="shared" si="20"/>
        <v>0</v>
      </c>
      <c r="J51" s="25">
        <f t="shared" si="21"/>
        <v>243963</v>
      </c>
      <c r="K51" s="8"/>
      <c r="L51" s="8"/>
    </row>
    <row r="52" spans="1:12" x14ac:dyDescent="0.2">
      <c r="A52" s="4"/>
      <c r="B52" s="19" t="s">
        <v>32</v>
      </c>
      <c r="C52" s="10">
        <v>7664</v>
      </c>
      <c r="D52" s="2"/>
      <c r="E52" s="2">
        <f t="shared" si="15"/>
        <v>7664</v>
      </c>
      <c r="F52" s="25"/>
      <c r="G52" s="25"/>
      <c r="H52" s="25">
        <f t="shared" si="19"/>
        <v>7664</v>
      </c>
      <c r="I52" s="25">
        <f t="shared" si="20"/>
        <v>0</v>
      </c>
      <c r="J52" s="25">
        <f t="shared" si="21"/>
        <v>7664</v>
      </c>
      <c r="K52" s="8"/>
      <c r="L52" s="8"/>
    </row>
    <row r="53" spans="1:12" x14ac:dyDescent="0.2">
      <c r="A53" s="4"/>
      <c r="B53" s="19" t="s">
        <v>69</v>
      </c>
      <c r="C53" s="10">
        <v>2394</v>
      </c>
      <c r="D53" s="2"/>
      <c r="E53" s="2">
        <f t="shared" si="15"/>
        <v>2394</v>
      </c>
      <c r="F53" s="25"/>
      <c r="G53" s="25"/>
      <c r="H53" s="25">
        <f t="shared" si="19"/>
        <v>2394</v>
      </c>
      <c r="I53" s="25">
        <f t="shared" si="20"/>
        <v>0</v>
      </c>
      <c r="J53" s="25">
        <f t="shared" si="21"/>
        <v>2394</v>
      </c>
      <c r="K53" s="8"/>
      <c r="L53" s="8"/>
    </row>
    <row r="54" spans="1:12" x14ac:dyDescent="0.2">
      <c r="A54" s="4"/>
      <c r="B54" s="16" t="s">
        <v>12</v>
      </c>
      <c r="C54" s="10">
        <v>466530</v>
      </c>
      <c r="D54" s="2"/>
      <c r="E54" s="2">
        <f t="shared" si="15"/>
        <v>466530</v>
      </c>
      <c r="F54" s="25"/>
      <c r="G54" s="25"/>
      <c r="H54" s="25">
        <f t="shared" si="19"/>
        <v>466530</v>
      </c>
      <c r="I54" s="25">
        <f t="shared" si="20"/>
        <v>0</v>
      </c>
      <c r="J54" s="25">
        <f t="shared" si="21"/>
        <v>466530</v>
      </c>
      <c r="K54" s="8"/>
      <c r="L54" s="8"/>
    </row>
    <row r="55" spans="1:12" x14ac:dyDescent="0.2">
      <c r="A55" s="4"/>
      <c r="B55" s="16" t="s">
        <v>14</v>
      </c>
      <c r="C55" s="10">
        <v>81380</v>
      </c>
      <c r="D55" s="2"/>
      <c r="E55" s="2">
        <f t="shared" si="15"/>
        <v>81380</v>
      </c>
      <c r="F55" s="25"/>
      <c r="G55" s="25"/>
      <c r="H55" s="25">
        <f t="shared" si="19"/>
        <v>81380</v>
      </c>
      <c r="I55" s="25">
        <f t="shared" si="20"/>
        <v>0</v>
      </c>
      <c r="J55" s="25">
        <f t="shared" si="21"/>
        <v>81380</v>
      </c>
      <c r="K55" s="8"/>
      <c r="L55" s="8"/>
    </row>
    <row r="56" spans="1:12" x14ac:dyDescent="0.2">
      <c r="A56" s="4"/>
      <c r="B56" s="19" t="s">
        <v>77</v>
      </c>
      <c r="C56" s="10"/>
      <c r="D56" s="2"/>
      <c r="E56" s="2"/>
      <c r="F56" s="25">
        <v>1647</v>
      </c>
      <c r="G56" s="25"/>
      <c r="H56" s="25">
        <f t="shared" ref="H56" si="22">+C56+F56</f>
        <v>1647</v>
      </c>
      <c r="I56" s="25">
        <f t="shared" ref="I56" si="23">+D56+G56</f>
        <v>0</v>
      </c>
      <c r="J56" s="25">
        <f t="shared" ref="J56" si="24">+H56+I56</f>
        <v>1647</v>
      </c>
      <c r="K56" s="8"/>
      <c r="L56" s="8"/>
    </row>
    <row r="57" spans="1:12" x14ac:dyDescent="0.2">
      <c r="A57" s="4"/>
      <c r="B57" s="16" t="s">
        <v>16</v>
      </c>
      <c r="C57" s="10">
        <v>138</v>
      </c>
      <c r="D57" s="2"/>
      <c r="E57" s="2">
        <f t="shared" si="15"/>
        <v>138</v>
      </c>
      <c r="F57" s="25"/>
      <c r="G57" s="25"/>
      <c r="H57" s="25">
        <f t="shared" si="19"/>
        <v>138</v>
      </c>
      <c r="I57" s="25">
        <f t="shared" si="20"/>
        <v>0</v>
      </c>
      <c r="J57" s="25">
        <f t="shared" si="21"/>
        <v>138</v>
      </c>
      <c r="K57" s="8"/>
      <c r="L57" s="8"/>
    </row>
    <row r="58" spans="1:12" x14ac:dyDescent="0.2">
      <c r="A58" s="4"/>
      <c r="B58" s="19" t="s">
        <v>36</v>
      </c>
      <c r="C58" s="10">
        <v>4445</v>
      </c>
      <c r="D58" s="2"/>
      <c r="E58" s="2">
        <f t="shared" si="15"/>
        <v>4445</v>
      </c>
      <c r="F58" s="25"/>
      <c r="G58" s="25"/>
      <c r="H58" s="25">
        <f t="shared" si="19"/>
        <v>4445</v>
      </c>
      <c r="I58" s="25">
        <f t="shared" si="20"/>
        <v>0</v>
      </c>
      <c r="J58" s="25">
        <f t="shared" si="21"/>
        <v>4445</v>
      </c>
      <c r="K58" s="8"/>
      <c r="L58" s="8"/>
    </row>
    <row r="59" spans="1:12" x14ac:dyDescent="0.2">
      <c r="A59" s="4"/>
      <c r="B59" s="19" t="s">
        <v>19</v>
      </c>
      <c r="C59" s="10">
        <v>18616</v>
      </c>
      <c r="D59" s="2"/>
      <c r="E59" s="2">
        <f t="shared" si="15"/>
        <v>18616</v>
      </c>
      <c r="F59" s="25"/>
      <c r="G59" s="25"/>
      <c r="H59" s="25">
        <f t="shared" si="19"/>
        <v>18616</v>
      </c>
      <c r="I59" s="25">
        <f t="shared" si="20"/>
        <v>0</v>
      </c>
      <c r="J59" s="25">
        <f t="shared" si="21"/>
        <v>18616</v>
      </c>
      <c r="K59" s="8"/>
      <c r="L59" s="8"/>
    </row>
    <row r="60" spans="1:12" x14ac:dyDescent="0.2">
      <c r="A60" s="4"/>
      <c r="B60" s="19" t="s">
        <v>33</v>
      </c>
      <c r="C60" s="10">
        <v>23574</v>
      </c>
      <c r="D60" s="2"/>
      <c r="E60" s="2">
        <f t="shared" si="15"/>
        <v>23574</v>
      </c>
      <c r="F60" s="25">
        <v>-138</v>
      </c>
      <c r="G60" s="25"/>
      <c r="H60" s="25">
        <f t="shared" si="19"/>
        <v>23436</v>
      </c>
      <c r="I60" s="25">
        <f t="shared" si="20"/>
        <v>0</v>
      </c>
      <c r="J60" s="25">
        <f t="shared" si="21"/>
        <v>23436</v>
      </c>
      <c r="K60" s="8"/>
      <c r="L60" s="8"/>
    </row>
    <row r="61" spans="1:12" x14ac:dyDescent="0.2">
      <c r="A61" s="4"/>
      <c r="B61" s="19" t="s">
        <v>34</v>
      </c>
      <c r="C61" s="10"/>
      <c r="D61" s="2">
        <v>25933</v>
      </c>
      <c r="E61" s="2">
        <f t="shared" si="15"/>
        <v>25933</v>
      </c>
      <c r="F61" s="25"/>
      <c r="G61" s="25"/>
      <c r="H61" s="25">
        <f t="shared" si="19"/>
        <v>0</v>
      </c>
      <c r="I61" s="25">
        <f t="shared" si="20"/>
        <v>25933</v>
      </c>
      <c r="J61" s="25">
        <f t="shared" si="21"/>
        <v>25933</v>
      </c>
      <c r="K61" s="8"/>
      <c r="L61" s="8"/>
    </row>
    <row r="62" spans="1:12" x14ac:dyDescent="0.2">
      <c r="A62" s="4"/>
      <c r="B62" s="19" t="s">
        <v>35</v>
      </c>
      <c r="C62" s="10">
        <v>19652</v>
      </c>
      <c r="D62" s="2"/>
      <c r="E62" s="2">
        <f t="shared" si="15"/>
        <v>19652</v>
      </c>
      <c r="F62" s="25"/>
      <c r="G62" s="25"/>
      <c r="H62" s="25">
        <f t="shared" si="19"/>
        <v>19652</v>
      </c>
      <c r="I62" s="25">
        <f t="shared" si="20"/>
        <v>0</v>
      </c>
      <c r="J62" s="25">
        <f t="shared" si="21"/>
        <v>19652</v>
      </c>
      <c r="K62" s="8"/>
      <c r="L62" s="8"/>
    </row>
    <row r="63" spans="1:12" x14ac:dyDescent="0.2">
      <c r="A63" s="4"/>
      <c r="B63" s="19" t="s">
        <v>39</v>
      </c>
      <c r="C63" s="10">
        <v>5948</v>
      </c>
      <c r="D63" s="2"/>
      <c r="E63" s="2">
        <f t="shared" si="15"/>
        <v>5948</v>
      </c>
      <c r="F63" s="25"/>
      <c r="G63" s="25"/>
      <c r="H63" s="25">
        <f t="shared" si="19"/>
        <v>5948</v>
      </c>
      <c r="I63" s="25">
        <f t="shared" si="20"/>
        <v>0</v>
      </c>
      <c r="J63" s="25">
        <f t="shared" si="21"/>
        <v>5948</v>
      </c>
      <c r="K63" s="8"/>
      <c r="L63" s="8"/>
    </row>
    <row r="64" spans="1:12" x14ac:dyDescent="0.2">
      <c r="A64" s="4"/>
      <c r="B64" s="19" t="s">
        <v>40</v>
      </c>
      <c r="C64" s="10">
        <v>33431</v>
      </c>
      <c r="D64" s="2"/>
      <c r="E64" s="2">
        <f t="shared" si="15"/>
        <v>33431</v>
      </c>
      <c r="F64" s="25"/>
      <c r="G64" s="25"/>
      <c r="H64" s="25">
        <f t="shared" si="19"/>
        <v>33431</v>
      </c>
      <c r="I64" s="25">
        <f t="shared" si="20"/>
        <v>0</v>
      </c>
      <c r="J64" s="25">
        <f t="shared" si="21"/>
        <v>33431</v>
      </c>
      <c r="K64" s="8"/>
      <c r="L64" s="8"/>
    </row>
    <row r="65" spans="1:12" x14ac:dyDescent="0.2">
      <c r="A65" s="4"/>
      <c r="B65" s="19" t="s">
        <v>41</v>
      </c>
      <c r="C65" s="10">
        <v>991</v>
      </c>
      <c r="D65" s="2"/>
      <c r="E65" s="2">
        <f t="shared" si="15"/>
        <v>991</v>
      </c>
      <c r="F65" s="25"/>
      <c r="G65" s="25"/>
      <c r="H65" s="25">
        <f t="shared" si="19"/>
        <v>991</v>
      </c>
      <c r="I65" s="25">
        <f t="shared" si="20"/>
        <v>0</v>
      </c>
      <c r="J65" s="25">
        <f t="shared" si="21"/>
        <v>991</v>
      </c>
      <c r="K65" s="8"/>
    </row>
    <row r="66" spans="1:12" x14ac:dyDescent="0.2">
      <c r="A66" s="4"/>
      <c r="B66" s="19"/>
      <c r="C66" s="2"/>
      <c r="D66" s="2"/>
      <c r="E66" s="2"/>
      <c r="F66" s="25"/>
      <c r="G66" s="25"/>
      <c r="H66" s="26"/>
      <c r="I66" s="27"/>
      <c r="J66" s="27"/>
      <c r="K66" s="8"/>
      <c r="L66" s="8"/>
    </row>
    <row r="67" spans="1:12" x14ac:dyDescent="0.2">
      <c r="A67" s="4"/>
      <c r="B67" s="18" t="s">
        <v>28</v>
      </c>
      <c r="C67" s="2"/>
      <c r="D67" s="2">
        <v>140000</v>
      </c>
      <c r="E67" s="2">
        <f>SUM(C67:D67)</f>
        <v>140000</v>
      </c>
      <c r="F67" s="25"/>
      <c r="G67" s="25">
        <f>-1500-7977</f>
        <v>-9477</v>
      </c>
      <c r="H67" s="25">
        <f t="shared" ref="H67" si="25">+C67+F67</f>
        <v>0</v>
      </c>
      <c r="I67" s="25">
        <f t="shared" ref="I67" si="26">+D67+G67</f>
        <v>130523</v>
      </c>
      <c r="J67" s="25">
        <f t="shared" ref="J67" si="27">+H67+I67</f>
        <v>130523</v>
      </c>
      <c r="K67" s="8"/>
      <c r="L67" s="8"/>
    </row>
    <row r="68" spans="1:12" x14ac:dyDescent="0.2">
      <c r="A68" s="4"/>
      <c r="B68" s="18"/>
      <c r="C68" s="2"/>
      <c r="D68" s="2"/>
      <c r="E68" s="2"/>
      <c r="F68" s="27"/>
      <c r="G68" s="26"/>
      <c r="H68" s="26"/>
      <c r="I68" s="27"/>
      <c r="J68" s="27"/>
      <c r="K68" s="8"/>
      <c r="L68" s="8"/>
    </row>
    <row r="69" spans="1:12" x14ac:dyDescent="0.2">
      <c r="A69" s="4"/>
      <c r="B69" s="19"/>
      <c r="C69" s="2"/>
      <c r="D69" s="2"/>
      <c r="E69" s="2"/>
      <c r="F69" s="26"/>
      <c r="G69" s="26"/>
      <c r="H69" s="26"/>
      <c r="I69" s="27"/>
      <c r="J69" s="27"/>
      <c r="K69" s="8"/>
      <c r="L69" s="8"/>
    </row>
    <row r="70" spans="1:12" x14ac:dyDescent="0.2">
      <c r="A70" s="5" t="s">
        <v>29</v>
      </c>
      <c r="B70" s="18" t="s">
        <v>20</v>
      </c>
      <c r="C70" s="6">
        <f>SUM(C72:C82)</f>
        <v>10316</v>
      </c>
      <c r="D70" s="6">
        <f>SUM(D72:D82)</f>
        <v>82501</v>
      </c>
      <c r="E70" s="6">
        <f>SUM(E72:E82)</f>
        <v>92817</v>
      </c>
      <c r="F70" s="6">
        <f t="shared" ref="F70:J70" si="28">SUM(F72:F82)</f>
        <v>1900</v>
      </c>
      <c r="G70" s="6">
        <f t="shared" si="28"/>
        <v>10652</v>
      </c>
      <c r="H70" s="6">
        <f t="shared" si="28"/>
        <v>12216</v>
      </c>
      <c r="I70" s="6">
        <f t="shared" si="28"/>
        <v>93153</v>
      </c>
      <c r="J70" s="6">
        <f t="shared" si="28"/>
        <v>105369</v>
      </c>
      <c r="K70" s="8"/>
      <c r="L70" s="8"/>
    </row>
    <row r="71" spans="1:12" x14ac:dyDescent="0.2">
      <c r="A71" s="5"/>
      <c r="B71" s="18"/>
      <c r="C71" s="6"/>
      <c r="D71" s="6"/>
      <c r="E71" s="6"/>
      <c r="F71" s="3"/>
      <c r="G71" s="3"/>
      <c r="H71" s="3"/>
      <c r="I71" s="3"/>
      <c r="J71" s="27"/>
      <c r="K71" s="8"/>
      <c r="L71" s="8"/>
    </row>
    <row r="72" spans="1:12" x14ac:dyDescent="0.2">
      <c r="A72" s="5"/>
      <c r="B72" s="19" t="s">
        <v>37</v>
      </c>
      <c r="C72" s="2"/>
      <c r="D72" s="2">
        <v>17302</v>
      </c>
      <c r="E72" s="2">
        <f t="shared" ref="E72:E78" si="29">SUM(C72:D72)</f>
        <v>17302</v>
      </c>
      <c r="F72" s="3"/>
      <c r="G72" s="3"/>
      <c r="H72" s="25">
        <f t="shared" ref="H72" si="30">+C72+F72</f>
        <v>0</v>
      </c>
      <c r="I72" s="25">
        <f t="shared" ref="I72" si="31">+D72+G72</f>
        <v>17302</v>
      </c>
      <c r="J72" s="25">
        <f t="shared" ref="J72" si="32">+H72+I72</f>
        <v>17302</v>
      </c>
      <c r="K72" s="8"/>
      <c r="L72" s="8"/>
    </row>
    <row r="73" spans="1:12" x14ac:dyDescent="0.2">
      <c r="A73" s="5"/>
      <c r="B73" s="19" t="s">
        <v>11</v>
      </c>
      <c r="C73" s="2"/>
      <c r="D73" s="2">
        <v>2000</v>
      </c>
      <c r="E73" s="2">
        <f t="shared" si="29"/>
        <v>2000</v>
      </c>
      <c r="F73" s="26"/>
      <c r="G73" s="26"/>
      <c r="H73" s="25">
        <f t="shared" ref="H73:H78" si="33">+C73+F73</f>
        <v>0</v>
      </c>
      <c r="I73" s="25">
        <f t="shared" ref="I73:I78" si="34">+D73+G73</f>
        <v>2000</v>
      </c>
      <c r="J73" s="25">
        <f t="shared" ref="J73:J78" si="35">+H73+I73</f>
        <v>2000</v>
      </c>
    </row>
    <row r="74" spans="1:12" x14ac:dyDescent="0.2">
      <c r="A74" s="5"/>
      <c r="B74" s="19" t="s">
        <v>57</v>
      </c>
      <c r="C74" s="2">
        <v>6316</v>
      </c>
      <c r="D74" s="2"/>
      <c r="E74" s="2">
        <f t="shared" si="29"/>
        <v>6316</v>
      </c>
      <c r="F74" s="26"/>
      <c r="G74" s="26"/>
      <c r="H74" s="25">
        <f t="shared" si="33"/>
        <v>6316</v>
      </c>
      <c r="I74" s="25">
        <f t="shared" si="34"/>
        <v>0</v>
      </c>
      <c r="J74" s="25">
        <f t="shared" si="35"/>
        <v>6316</v>
      </c>
    </row>
    <row r="75" spans="1:12" x14ac:dyDescent="0.2">
      <c r="A75" s="5"/>
      <c r="B75" s="19" t="s">
        <v>56</v>
      </c>
      <c r="C75" s="2"/>
      <c r="D75" s="2">
        <v>3986</v>
      </c>
      <c r="E75" s="2">
        <f>SUM(C75:D75)</f>
        <v>3986</v>
      </c>
      <c r="F75" s="27"/>
      <c r="G75" s="27"/>
      <c r="H75" s="25">
        <f t="shared" si="33"/>
        <v>0</v>
      </c>
      <c r="I75" s="25">
        <f t="shared" si="34"/>
        <v>3986</v>
      </c>
      <c r="J75" s="25">
        <f t="shared" si="35"/>
        <v>3986</v>
      </c>
    </row>
    <row r="76" spans="1:12" x14ac:dyDescent="0.2">
      <c r="A76" s="5"/>
      <c r="B76" s="19" t="s">
        <v>62</v>
      </c>
      <c r="C76" s="2"/>
      <c r="D76" s="10">
        <v>57213</v>
      </c>
      <c r="E76" s="2">
        <f t="shared" si="29"/>
        <v>57213</v>
      </c>
      <c r="F76" s="26"/>
      <c r="G76" s="26"/>
      <c r="H76" s="25">
        <f t="shared" si="33"/>
        <v>0</v>
      </c>
      <c r="I76" s="25">
        <f t="shared" si="34"/>
        <v>57213</v>
      </c>
      <c r="J76" s="25">
        <f t="shared" si="35"/>
        <v>57213</v>
      </c>
    </row>
    <row r="77" spans="1:12" x14ac:dyDescent="0.2">
      <c r="A77" s="5"/>
      <c r="B77" s="19" t="s">
        <v>10</v>
      </c>
      <c r="C77" s="2">
        <v>1000</v>
      </c>
      <c r="D77" s="2"/>
      <c r="E77" s="2">
        <f t="shared" si="29"/>
        <v>1000</v>
      </c>
      <c r="F77" s="25">
        <v>1900</v>
      </c>
      <c r="G77" s="26"/>
      <c r="H77" s="25">
        <f t="shared" si="33"/>
        <v>2900</v>
      </c>
      <c r="I77" s="25">
        <f t="shared" si="34"/>
        <v>0</v>
      </c>
      <c r="J77" s="25">
        <f t="shared" si="35"/>
        <v>2900</v>
      </c>
    </row>
    <row r="78" spans="1:12" x14ac:dyDescent="0.2">
      <c r="A78" s="5"/>
      <c r="B78" s="19" t="s">
        <v>31</v>
      </c>
      <c r="C78" s="2">
        <v>3000</v>
      </c>
      <c r="D78" s="2"/>
      <c r="E78" s="2">
        <f t="shared" si="29"/>
        <v>3000</v>
      </c>
      <c r="F78" s="26"/>
      <c r="G78" s="26"/>
      <c r="H78" s="25">
        <f t="shared" si="33"/>
        <v>3000</v>
      </c>
      <c r="I78" s="25">
        <f t="shared" si="34"/>
        <v>0</v>
      </c>
      <c r="J78" s="25">
        <f t="shared" si="35"/>
        <v>3000</v>
      </c>
    </row>
    <row r="79" spans="1:12" x14ac:dyDescent="0.2">
      <c r="A79" s="5"/>
      <c r="B79" s="19" t="s">
        <v>52</v>
      </c>
      <c r="C79" s="10"/>
      <c r="D79" s="10">
        <v>2000</v>
      </c>
      <c r="E79" s="2">
        <f>SUM(C79:D79)</f>
        <v>2000</v>
      </c>
      <c r="F79" s="26"/>
      <c r="G79" s="26"/>
      <c r="H79" s="25">
        <f t="shared" ref="H79:I81" si="36">+C79+F79</f>
        <v>0</v>
      </c>
      <c r="I79" s="25">
        <f t="shared" si="36"/>
        <v>2000</v>
      </c>
      <c r="J79" s="25">
        <f>+H79+I79</f>
        <v>2000</v>
      </c>
    </row>
    <row r="80" spans="1:12" x14ac:dyDescent="0.2">
      <c r="A80" s="5"/>
      <c r="B80" s="4" t="s">
        <v>75</v>
      </c>
      <c r="C80" s="10"/>
      <c r="D80" s="10"/>
      <c r="E80" s="2"/>
      <c r="F80" s="26"/>
      <c r="G80" s="25">
        <f>1632+1020</f>
        <v>2652</v>
      </c>
      <c r="H80" s="25">
        <f t="shared" si="36"/>
        <v>0</v>
      </c>
      <c r="I80" s="25">
        <f t="shared" si="36"/>
        <v>2652</v>
      </c>
      <c r="J80" s="25">
        <f>+H80+I80</f>
        <v>2652</v>
      </c>
    </row>
    <row r="81" spans="1:10" x14ac:dyDescent="0.2">
      <c r="A81" s="5"/>
      <c r="B81" s="29" t="s">
        <v>80</v>
      </c>
      <c r="C81" s="10"/>
      <c r="D81" s="10"/>
      <c r="E81" s="2"/>
      <c r="F81" s="26"/>
      <c r="G81" s="25">
        <v>8000</v>
      </c>
      <c r="H81" s="25">
        <f t="shared" si="36"/>
        <v>0</v>
      </c>
      <c r="I81" s="25">
        <f t="shared" si="36"/>
        <v>8000</v>
      </c>
      <c r="J81" s="25">
        <f>+H81+I81</f>
        <v>8000</v>
      </c>
    </row>
    <row r="82" spans="1:10" x14ac:dyDescent="0.2">
      <c r="A82" s="5"/>
      <c r="B82" s="19"/>
      <c r="C82" s="2"/>
      <c r="D82" s="2"/>
      <c r="E82" s="2"/>
      <c r="F82" s="26"/>
      <c r="G82" s="26"/>
      <c r="H82" s="26"/>
      <c r="I82" s="26"/>
      <c r="J82" s="26"/>
    </row>
    <row r="83" spans="1:10" x14ac:dyDescent="0.2">
      <c r="A83" s="5" t="s">
        <v>43</v>
      </c>
      <c r="B83" s="18" t="s">
        <v>30</v>
      </c>
      <c r="C83" s="3">
        <f>SUM(C84)</f>
        <v>1794976</v>
      </c>
      <c r="D83" s="3">
        <f>SUM(D84)</f>
        <v>0</v>
      </c>
      <c r="E83" s="3">
        <f>SUM(E84)</f>
        <v>1794976</v>
      </c>
      <c r="F83" s="3">
        <f t="shared" ref="F83:J83" si="37">SUM(F84)</f>
        <v>0</v>
      </c>
      <c r="G83" s="3">
        <f t="shared" si="37"/>
        <v>0</v>
      </c>
      <c r="H83" s="3">
        <f t="shared" si="37"/>
        <v>1794976</v>
      </c>
      <c r="I83" s="3">
        <f t="shared" si="37"/>
        <v>0</v>
      </c>
      <c r="J83" s="3">
        <f t="shared" si="37"/>
        <v>1794976</v>
      </c>
    </row>
    <row r="84" spans="1:10" x14ac:dyDescent="0.2">
      <c r="A84" s="5"/>
      <c r="B84" s="19" t="s">
        <v>38</v>
      </c>
      <c r="C84" s="10">
        <v>1794976</v>
      </c>
      <c r="D84" s="2"/>
      <c r="E84" s="2">
        <f>SUM(C84:D84)</f>
        <v>1794976</v>
      </c>
      <c r="F84" s="26"/>
      <c r="G84" s="26"/>
      <c r="H84" s="25">
        <f>+C84+F84</f>
        <v>1794976</v>
      </c>
      <c r="I84" s="25">
        <f>+D84+G84</f>
        <v>0</v>
      </c>
      <c r="J84" s="25">
        <f>+H84+I84</f>
        <v>1794976</v>
      </c>
    </row>
    <row r="85" spans="1:10" x14ac:dyDescent="0.2">
      <c r="A85" s="5"/>
      <c r="B85" s="19"/>
      <c r="C85" s="10"/>
      <c r="D85" s="2"/>
      <c r="E85" s="2"/>
      <c r="F85" s="26"/>
      <c r="G85" s="26"/>
      <c r="H85" s="26"/>
      <c r="I85" s="26"/>
      <c r="J85" s="26"/>
    </row>
    <row r="86" spans="1:10" x14ac:dyDescent="0.2">
      <c r="A86" s="4"/>
      <c r="B86" s="18" t="s">
        <v>2</v>
      </c>
      <c r="C86" s="6">
        <f t="shared" ref="C86:J86" si="38">SUM(C8,C11,C14,C70,C83)</f>
        <v>3603041</v>
      </c>
      <c r="D86" s="6">
        <f t="shared" si="38"/>
        <v>1713565</v>
      </c>
      <c r="E86" s="6">
        <f t="shared" si="38"/>
        <v>5316606</v>
      </c>
      <c r="F86" s="6">
        <f t="shared" si="38"/>
        <v>8230</v>
      </c>
      <c r="G86" s="6">
        <f t="shared" si="38"/>
        <v>125555</v>
      </c>
      <c r="H86" s="6">
        <f t="shared" si="38"/>
        <v>3611271</v>
      </c>
      <c r="I86" s="6">
        <f t="shared" si="38"/>
        <v>1839120</v>
      </c>
      <c r="J86" s="6">
        <f t="shared" si="38"/>
        <v>5450391</v>
      </c>
    </row>
    <row r="87" spans="1:10" x14ac:dyDescent="0.2">
      <c r="H87" s="8"/>
      <c r="I87" s="8"/>
    </row>
    <row r="89" spans="1:10" x14ac:dyDescent="0.2">
      <c r="E89" s="8"/>
    </row>
  </sheetData>
  <mergeCells count="15">
    <mergeCell ref="G6:G7"/>
    <mergeCell ref="H6:H7"/>
    <mergeCell ref="I6:I7"/>
    <mergeCell ref="J6:J7"/>
    <mergeCell ref="A2:J2"/>
    <mergeCell ref="A3:J3"/>
    <mergeCell ref="B5:B7"/>
    <mergeCell ref="C5:E5"/>
    <mergeCell ref="F5:G5"/>
    <mergeCell ref="H5:J5"/>
    <mergeCell ref="C6:C7"/>
    <mergeCell ref="D6:D7"/>
    <mergeCell ref="E6:E7"/>
    <mergeCell ref="F6:F7"/>
    <mergeCell ref="A5:A7"/>
  </mergeCells>
  <phoneticPr fontId="0" type="noConversion"/>
  <printOptions horizontalCentered="1"/>
  <pageMargins left="0.39370078740157483" right="0.39370078740157483" top="0.78740157480314965" bottom="0.78740157480314965" header="0.11811023622047245" footer="0.11811023622047245"/>
  <pageSetup paperSize="8" scale="86" fitToHeight="0" orientation="portrait" useFirstPageNumber="1" r:id="rId1"/>
  <headerFooter alignWithMargins="0">
    <oddFooter xml:space="preserve">&amp;R
</oddFooter>
  </headerFooter>
  <rowBreaks count="1" manualBreakCount="1">
    <brk id="8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Munkalap1</vt:lpstr>
      <vt:lpstr>Munkalap2</vt:lpstr>
      <vt:lpstr>Munkalap3</vt:lpstr>
      <vt:lpstr>Munkalap1!Nyomtatási_cím</vt:lpstr>
      <vt:lpstr>Munkalap1!Nyomtatási_terület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Szatmári Zsuzsanna</dc:creator>
  <cp:lastModifiedBy>Boráros Barbara</cp:lastModifiedBy>
  <cp:lastPrinted>2024-06-04T20:02:04Z</cp:lastPrinted>
  <dcterms:created xsi:type="dcterms:W3CDTF">2016-01-15T07:20:01Z</dcterms:created>
  <dcterms:modified xsi:type="dcterms:W3CDTF">2024-06-25T11:11:37Z</dcterms:modified>
</cp:coreProperties>
</file>