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6F3BF4CB-1B65-43ED-9A75-D304FBBBC91D}" xr6:coauthVersionLast="47" xr6:coauthVersionMax="47" xr10:uidLastSave="{00000000-0000-0000-0000-000000000000}"/>
  <bookViews>
    <workbookView xWindow="-120" yWindow="-120" windowWidth="29040" windowHeight="15840" tabRatio="601" xr2:uid="{3FF485DC-8B97-41A5-88B7-08E268E747C2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" l="1"/>
  <c r="P18" i="1"/>
  <c r="Q18" i="1"/>
  <c r="R18" i="1"/>
  <c r="N18" i="1"/>
  <c r="N30" i="1"/>
  <c r="O30" i="1"/>
  <c r="I114" i="1"/>
  <c r="B227" i="1"/>
  <c r="C227" i="1"/>
  <c r="D227" i="1"/>
  <c r="E227" i="1"/>
  <c r="F227" i="1"/>
  <c r="G227" i="1"/>
  <c r="H227" i="1"/>
  <c r="I227" i="1"/>
  <c r="F49" i="1"/>
  <c r="E49" i="1"/>
  <c r="G56" i="1"/>
  <c r="H56" i="1"/>
  <c r="D56" i="1"/>
  <c r="G55" i="1"/>
  <c r="P165" i="1"/>
  <c r="Q165" i="1"/>
  <c r="P166" i="1"/>
  <c r="Q166" i="1"/>
  <c r="P167" i="1"/>
  <c r="Q167" i="1"/>
  <c r="P168" i="1"/>
  <c r="R168" i="1" s="1"/>
  <c r="Q168" i="1"/>
  <c r="P169" i="1"/>
  <c r="Q169" i="1"/>
  <c r="Q164" i="1"/>
  <c r="P164" i="1"/>
  <c r="P157" i="1"/>
  <c r="Q157" i="1"/>
  <c r="P158" i="1"/>
  <c r="Q158" i="1"/>
  <c r="Q156" i="1"/>
  <c r="P156" i="1"/>
  <c r="N155" i="1"/>
  <c r="O155" i="1"/>
  <c r="M147" i="1"/>
  <c r="P146" i="1"/>
  <c r="Q146" i="1"/>
  <c r="P147" i="1"/>
  <c r="Q147" i="1"/>
  <c r="Q145" i="1"/>
  <c r="P145" i="1"/>
  <c r="N144" i="1"/>
  <c r="O144" i="1"/>
  <c r="Q141" i="1"/>
  <c r="Q198" i="1" s="1"/>
  <c r="P141" i="1"/>
  <c r="Q139" i="1"/>
  <c r="P139" i="1"/>
  <c r="L132" i="1"/>
  <c r="N132" i="1"/>
  <c r="O132" i="1"/>
  <c r="K132" i="1"/>
  <c r="P134" i="1"/>
  <c r="Q134" i="1"/>
  <c r="P135" i="1"/>
  <c r="Q135" i="1"/>
  <c r="P136" i="1"/>
  <c r="Q136" i="1"/>
  <c r="P137" i="1"/>
  <c r="Q137" i="1"/>
  <c r="Q133" i="1"/>
  <c r="P133" i="1"/>
  <c r="Q130" i="1"/>
  <c r="P130" i="1"/>
  <c r="R130" i="1" s="1"/>
  <c r="P127" i="1"/>
  <c r="Q127" i="1"/>
  <c r="Q126" i="1"/>
  <c r="P126" i="1"/>
  <c r="R126" i="1" s="1"/>
  <c r="Q125" i="1"/>
  <c r="P125" i="1"/>
  <c r="Q123" i="1"/>
  <c r="P123" i="1"/>
  <c r="R123" i="1" s="1"/>
  <c r="Q121" i="1"/>
  <c r="P121" i="1"/>
  <c r="G165" i="1"/>
  <c r="H165" i="1"/>
  <c r="G166" i="1"/>
  <c r="H166" i="1"/>
  <c r="G167" i="1"/>
  <c r="H167" i="1"/>
  <c r="I167" i="1" s="1"/>
  <c r="G168" i="1"/>
  <c r="H168" i="1"/>
  <c r="G169" i="1"/>
  <c r="H169" i="1"/>
  <c r="H164" i="1"/>
  <c r="G164" i="1"/>
  <c r="H160" i="1"/>
  <c r="G160" i="1"/>
  <c r="I160" i="1" s="1"/>
  <c r="H157" i="1"/>
  <c r="G157" i="1"/>
  <c r="H154" i="1"/>
  <c r="G154" i="1"/>
  <c r="I154" i="1" s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H142" i="1"/>
  <c r="G142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H131" i="1"/>
  <c r="G131" i="1"/>
  <c r="H127" i="1"/>
  <c r="H126" i="1" s="1"/>
  <c r="G127" i="1"/>
  <c r="G123" i="1"/>
  <c r="I123" i="1" s="1"/>
  <c r="H123" i="1"/>
  <c r="G124" i="1"/>
  <c r="H124" i="1"/>
  <c r="G125" i="1"/>
  <c r="H125" i="1"/>
  <c r="H182" i="1" s="1"/>
  <c r="H122" i="1"/>
  <c r="G122" i="1"/>
  <c r="I122" i="1" s="1"/>
  <c r="E141" i="1"/>
  <c r="F141" i="1"/>
  <c r="E130" i="1"/>
  <c r="F130" i="1"/>
  <c r="E126" i="1"/>
  <c r="F126" i="1"/>
  <c r="E121" i="1"/>
  <c r="F121" i="1"/>
  <c r="H121" i="1"/>
  <c r="Q82" i="1"/>
  <c r="P82" i="1"/>
  <c r="P100" i="1"/>
  <c r="Q100" i="1"/>
  <c r="Q98" i="1" s="1"/>
  <c r="P101" i="1"/>
  <c r="R101" i="1" s="1"/>
  <c r="Q101" i="1"/>
  <c r="Q99" i="1"/>
  <c r="P99" i="1"/>
  <c r="R99" i="1" s="1"/>
  <c r="N98" i="1"/>
  <c r="O98" i="1"/>
  <c r="M90" i="1"/>
  <c r="P90" i="1"/>
  <c r="R90" i="1" s="1"/>
  <c r="Q90" i="1"/>
  <c r="P89" i="1"/>
  <c r="Q89" i="1"/>
  <c r="Q88" i="1"/>
  <c r="P88" i="1"/>
  <c r="N87" i="1"/>
  <c r="O87" i="1"/>
  <c r="Q87" i="1"/>
  <c r="K87" i="1"/>
  <c r="L87" i="1"/>
  <c r="Q85" i="1"/>
  <c r="P85" i="1"/>
  <c r="M85" i="1"/>
  <c r="O196" i="1"/>
  <c r="P77" i="1"/>
  <c r="Q77" i="1"/>
  <c r="P78" i="1"/>
  <c r="Q78" i="1"/>
  <c r="P79" i="1"/>
  <c r="Q79" i="1"/>
  <c r="P80" i="1"/>
  <c r="Q80" i="1"/>
  <c r="R80" i="1"/>
  <c r="Q76" i="1"/>
  <c r="P76" i="1"/>
  <c r="N75" i="1"/>
  <c r="O75" i="1"/>
  <c r="O105" i="1" s="1"/>
  <c r="P69" i="1"/>
  <c r="R69" i="1" s="1"/>
  <c r="Q69" i="1"/>
  <c r="P70" i="1"/>
  <c r="Q70" i="1"/>
  <c r="P71" i="1"/>
  <c r="Q71" i="1"/>
  <c r="Q68" i="1"/>
  <c r="P68" i="1"/>
  <c r="R68" i="1" s="1"/>
  <c r="Q66" i="1"/>
  <c r="P66" i="1"/>
  <c r="Q64" i="1"/>
  <c r="P64" i="1"/>
  <c r="G108" i="1"/>
  <c r="I108" i="1" s="1"/>
  <c r="H108" i="1"/>
  <c r="G109" i="1"/>
  <c r="H109" i="1"/>
  <c r="G110" i="1"/>
  <c r="H110" i="1"/>
  <c r="G111" i="1"/>
  <c r="H111" i="1"/>
  <c r="I111" i="1" s="1"/>
  <c r="G112" i="1"/>
  <c r="H112" i="1"/>
  <c r="H107" i="1"/>
  <c r="G107" i="1"/>
  <c r="E102" i="1"/>
  <c r="F102" i="1"/>
  <c r="H103" i="1"/>
  <c r="H102" i="1" s="1"/>
  <c r="G103" i="1"/>
  <c r="G102" i="1" s="1"/>
  <c r="E99" i="1"/>
  <c r="F99" i="1"/>
  <c r="G99" i="1"/>
  <c r="H99" i="1"/>
  <c r="I99" i="1"/>
  <c r="E96" i="1"/>
  <c r="F96" i="1"/>
  <c r="H97" i="1"/>
  <c r="H96" i="1" s="1"/>
  <c r="G97" i="1"/>
  <c r="E84" i="1"/>
  <c r="F84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I93" i="1"/>
  <c r="G94" i="1"/>
  <c r="I94" i="1" s="1"/>
  <c r="H94" i="1"/>
  <c r="H85" i="1"/>
  <c r="G85" i="1"/>
  <c r="E73" i="1"/>
  <c r="F73" i="1"/>
  <c r="G75" i="1"/>
  <c r="H75" i="1"/>
  <c r="G76" i="1"/>
  <c r="H76" i="1"/>
  <c r="G77" i="1"/>
  <c r="H77" i="1"/>
  <c r="G78" i="1"/>
  <c r="I78" i="1" s="1"/>
  <c r="H78" i="1"/>
  <c r="G79" i="1"/>
  <c r="H79" i="1"/>
  <c r="G80" i="1"/>
  <c r="H80" i="1"/>
  <c r="G81" i="1"/>
  <c r="H81" i="1"/>
  <c r="G82" i="1"/>
  <c r="H82" i="1"/>
  <c r="H74" i="1"/>
  <c r="G74" i="1"/>
  <c r="E69" i="1"/>
  <c r="F69" i="1"/>
  <c r="F105" i="1" s="1"/>
  <c r="F114" i="1" s="1"/>
  <c r="G69" i="1"/>
  <c r="H69" i="1"/>
  <c r="I69" i="1"/>
  <c r="G66" i="1"/>
  <c r="I66" i="1" s="1"/>
  <c r="H66" i="1"/>
  <c r="G67" i="1"/>
  <c r="H67" i="1"/>
  <c r="E64" i="1"/>
  <c r="F64" i="1"/>
  <c r="H65" i="1"/>
  <c r="H64" i="1" s="1"/>
  <c r="G65" i="1"/>
  <c r="A173" i="1"/>
  <c r="A116" i="1"/>
  <c r="A59" i="1"/>
  <c r="N178" i="1"/>
  <c r="O178" i="1"/>
  <c r="N179" i="1"/>
  <c r="O179" i="1"/>
  <c r="P179" i="1"/>
  <c r="Q179" i="1"/>
  <c r="R179" i="1"/>
  <c r="N180" i="1"/>
  <c r="O180" i="1"/>
  <c r="N181" i="1"/>
  <c r="O181" i="1"/>
  <c r="P181" i="1"/>
  <c r="Q181" i="1"/>
  <c r="R181" i="1"/>
  <c r="N182" i="1"/>
  <c r="O182" i="1"/>
  <c r="N186" i="1"/>
  <c r="O186" i="1"/>
  <c r="P186" i="1"/>
  <c r="Q186" i="1"/>
  <c r="R186" i="1"/>
  <c r="N187" i="1"/>
  <c r="O187" i="1"/>
  <c r="N188" i="1"/>
  <c r="O188" i="1"/>
  <c r="P188" i="1"/>
  <c r="Q188" i="1"/>
  <c r="R188" i="1"/>
  <c r="N190" i="1"/>
  <c r="O190" i="1"/>
  <c r="N191" i="1"/>
  <c r="O191" i="1"/>
  <c r="N192" i="1"/>
  <c r="O192" i="1"/>
  <c r="N193" i="1"/>
  <c r="O193" i="1"/>
  <c r="N194" i="1"/>
  <c r="O194" i="1"/>
  <c r="N196" i="1"/>
  <c r="N197" i="1"/>
  <c r="O197" i="1"/>
  <c r="N198" i="1"/>
  <c r="O198" i="1"/>
  <c r="N199" i="1"/>
  <c r="O199" i="1"/>
  <c r="N200" i="1"/>
  <c r="O200" i="1"/>
  <c r="P200" i="1"/>
  <c r="Q200" i="1"/>
  <c r="R200" i="1"/>
  <c r="N202" i="1"/>
  <c r="O202" i="1"/>
  <c r="N203" i="1"/>
  <c r="O203" i="1"/>
  <c r="N204" i="1"/>
  <c r="O204" i="1"/>
  <c r="N205" i="1"/>
  <c r="O205" i="1"/>
  <c r="P205" i="1"/>
  <c r="Q205" i="1"/>
  <c r="R205" i="1"/>
  <c r="N206" i="1"/>
  <c r="O206" i="1"/>
  <c r="P206" i="1"/>
  <c r="Q206" i="1"/>
  <c r="R206" i="1"/>
  <c r="N207" i="1"/>
  <c r="O207" i="1"/>
  <c r="P207" i="1"/>
  <c r="Q207" i="1"/>
  <c r="R207" i="1"/>
  <c r="N208" i="1"/>
  <c r="O208" i="1"/>
  <c r="P208" i="1"/>
  <c r="Q208" i="1"/>
  <c r="R208" i="1"/>
  <c r="N209" i="1"/>
  <c r="O209" i="1"/>
  <c r="P209" i="1"/>
  <c r="Q209" i="1"/>
  <c r="R209" i="1"/>
  <c r="N210" i="1"/>
  <c r="O210" i="1"/>
  <c r="P210" i="1"/>
  <c r="Q210" i="1"/>
  <c r="R210" i="1"/>
  <c r="N211" i="1"/>
  <c r="O211" i="1"/>
  <c r="P211" i="1"/>
  <c r="Q211" i="1"/>
  <c r="R211" i="1"/>
  <c r="N213" i="1"/>
  <c r="O213" i="1"/>
  <c r="N214" i="1"/>
  <c r="O214" i="1"/>
  <c r="N215" i="1"/>
  <c r="O215" i="1"/>
  <c r="N216" i="1"/>
  <c r="O216" i="1"/>
  <c r="P216" i="1"/>
  <c r="Q216" i="1"/>
  <c r="R216" i="1"/>
  <c r="N217" i="1"/>
  <c r="O217" i="1"/>
  <c r="P217" i="1"/>
  <c r="Q217" i="1"/>
  <c r="R217" i="1"/>
  <c r="N218" i="1"/>
  <c r="O218" i="1"/>
  <c r="P218" i="1"/>
  <c r="Q218" i="1"/>
  <c r="R218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E179" i="1"/>
  <c r="F179" i="1"/>
  <c r="E180" i="1"/>
  <c r="F180" i="1"/>
  <c r="E181" i="1"/>
  <c r="F181" i="1"/>
  <c r="E182" i="1"/>
  <c r="F182" i="1"/>
  <c r="E184" i="1"/>
  <c r="F184" i="1"/>
  <c r="H184" i="1"/>
  <c r="E185" i="1"/>
  <c r="F185" i="1"/>
  <c r="E186" i="1"/>
  <c r="F186" i="1"/>
  <c r="G186" i="1"/>
  <c r="H186" i="1"/>
  <c r="I186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G197" i="1"/>
  <c r="H197" i="1"/>
  <c r="I197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G209" i="1"/>
  <c r="H209" i="1"/>
  <c r="I209" i="1"/>
  <c r="E211" i="1"/>
  <c r="F211" i="1"/>
  <c r="E212" i="1"/>
  <c r="F212" i="1"/>
  <c r="G212" i="1"/>
  <c r="H212" i="1"/>
  <c r="I212" i="1"/>
  <c r="E214" i="1"/>
  <c r="F214" i="1"/>
  <c r="E215" i="1"/>
  <c r="F215" i="1"/>
  <c r="G215" i="1"/>
  <c r="H215" i="1"/>
  <c r="I215" i="1"/>
  <c r="E217" i="1"/>
  <c r="F217" i="1"/>
  <c r="E218" i="1"/>
  <c r="F218" i="1"/>
  <c r="G218" i="1"/>
  <c r="H218" i="1"/>
  <c r="I218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D176" i="1"/>
  <c r="D119" i="1"/>
  <c r="I62" i="1"/>
  <c r="I119" i="1" s="1"/>
  <c r="I176" i="1" s="1"/>
  <c r="D62" i="1"/>
  <c r="Q25" i="1"/>
  <c r="P25" i="1"/>
  <c r="P51" i="1"/>
  <c r="Q51" i="1"/>
  <c r="Q222" i="1" s="1"/>
  <c r="P52" i="1"/>
  <c r="P223" i="1" s="1"/>
  <c r="Q52" i="1"/>
  <c r="Q223" i="1" s="1"/>
  <c r="P53" i="1"/>
  <c r="Q53" i="1"/>
  <c r="P54" i="1"/>
  <c r="P225" i="1" s="1"/>
  <c r="Q54" i="1"/>
  <c r="P55" i="1"/>
  <c r="P226" i="1" s="1"/>
  <c r="Q55" i="1"/>
  <c r="P43" i="1"/>
  <c r="Q43" i="1"/>
  <c r="P44" i="1"/>
  <c r="Q44" i="1"/>
  <c r="N41" i="1"/>
  <c r="N212" i="1" s="1"/>
  <c r="O41" i="1"/>
  <c r="Q42" i="1"/>
  <c r="Q213" i="1" s="1"/>
  <c r="P42" i="1"/>
  <c r="P31" i="1"/>
  <c r="R31" i="1" s="1"/>
  <c r="Q31" i="1"/>
  <c r="P32" i="1"/>
  <c r="Q32" i="1"/>
  <c r="P33" i="1"/>
  <c r="Q33" i="1"/>
  <c r="Q28" i="1"/>
  <c r="Q199" i="1" s="1"/>
  <c r="P28" i="1"/>
  <c r="Q26" i="1"/>
  <c r="Q197" i="1" s="1"/>
  <c r="P26" i="1"/>
  <c r="P20" i="1"/>
  <c r="Q20" i="1"/>
  <c r="P21" i="1"/>
  <c r="Q21" i="1"/>
  <c r="R21" i="1"/>
  <c r="P22" i="1"/>
  <c r="Q22" i="1"/>
  <c r="Q19" i="1"/>
  <c r="P19" i="1"/>
  <c r="R19" i="1" s="1"/>
  <c r="N189" i="1"/>
  <c r="O48" i="1"/>
  <c r="Q16" i="1"/>
  <c r="Q187" i="1" s="1"/>
  <c r="P16" i="1"/>
  <c r="R16" i="1" s="1"/>
  <c r="P13" i="1"/>
  <c r="Q13" i="1"/>
  <c r="P14" i="1"/>
  <c r="Q14" i="1"/>
  <c r="Q11" i="1"/>
  <c r="Q182" i="1" s="1"/>
  <c r="P11" i="1"/>
  <c r="Q12" i="1"/>
  <c r="P12" i="1"/>
  <c r="Q9" i="1"/>
  <c r="P9" i="1"/>
  <c r="Q7" i="1"/>
  <c r="P7" i="1"/>
  <c r="R7" i="1" s="1"/>
  <c r="N49" i="1"/>
  <c r="O49" i="1"/>
  <c r="R5" i="1"/>
  <c r="R62" i="1" s="1"/>
  <c r="R119" i="1" s="1"/>
  <c r="R176" i="1" s="1"/>
  <c r="E16" i="1"/>
  <c r="F16" i="1"/>
  <c r="G51" i="1"/>
  <c r="H51" i="1"/>
  <c r="G52" i="1"/>
  <c r="H52" i="1"/>
  <c r="G53" i="1"/>
  <c r="H53" i="1"/>
  <c r="I53" i="1" s="1"/>
  <c r="G54" i="1"/>
  <c r="H54" i="1"/>
  <c r="H55" i="1"/>
  <c r="E220" i="1"/>
  <c r="F220" i="1"/>
  <c r="E45" i="1"/>
  <c r="F45" i="1"/>
  <c r="F216" i="1" s="1"/>
  <c r="H46" i="1"/>
  <c r="G46" i="1"/>
  <c r="I46" i="1" s="1"/>
  <c r="I45" i="1" s="1"/>
  <c r="E42" i="1"/>
  <c r="F42" i="1"/>
  <c r="F213" i="1" s="1"/>
  <c r="H43" i="1"/>
  <c r="G43" i="1"/>
  <c r="G42" i="1" s="1"/>
  <c r="G213" i="1" s="1"/>
  <c r="H40" i="1"/>
  <c r="H211" i="1" s="1"/>
  <c r="G40" i="1"/>
  <c r="G39" i="1" s="1"/>
  <c r="E39" i="1"/>
  <c r="E210" i="1" s="1"/>
  <c r="F39" i="1"/>
  <c r="E27" i="1"/>
  <c r="F27" i="1"/>
  <c r="G29" i="1"/>
  <c r="H29" i="1"/>
  <c r="G30" i="1"/>
  <c r="I30" i="1" s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H28" i="1"/>
  <c r="H199" i="1" s="1"/>
  <c r="G28" i="1"/>
  <c r="G18" i="1"/>
  <c r="I18" i="1" s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H17" i="1"/>
  <c r="G17" i="1"/>
  <c r="E12" i="1"/>
  <c r="F12" i="1"/>
  <c r="G14" i="1"/>
  <c r="H14" i="1"/>
  <c r="H185" i="1" s="1"/>
  <c r="H13" i="1"/>
  <c r="H12" i="1" s="1"/>
  <c r="G13" i="1"/>
  <c r="G12" i="1" s="1"/>
  <c r="G9" i="1"/>
  <c r="H9" i="1"/>
  <c r="G10" i="1"/>
  <c r="H10" i="1"/>
  <c r="E7" i="1"/>
  <c r="F7" i="1"/>
  <c r="H8" i="1"/>
  <c r="G8" i="1"/>
  <c r="M5" i="1"/>
  <c r="M119" i="1" s="1"/>
  <c r="K213" i="1"/>
  <c r="K214" i="1"/>
  <c r="D8" i="1"/>
  <c r="D34" i="1"/>
  <c r="D35" i="1"/>
  <c r="M200" i="1"/>
  <c r="M205" i="1"/>
  <c r="L197" i="1"/>
  <c r="L198" i="1"/>
  <c r="L199" i="1"/>
  <c r="L200" i="1"/>
  <c r="L202" i="1"/>
  <c r="L203" i="1"/>
  <c r="L204" i="1"/>
  <c r="L205" i="1"/>
  <c r="L206" i="1"/>
  <c r="K197" i="1"/>
  <c r="K198" i="1"/>
  <c r="K199" i="1"/>
  <c r="K200" i="1"/>
  <c r="K202" i="1"/>
  <c r="K203" i="1"/>
  <c r="K204" i="1"/>
  <c r="K205" i="1"/>
  <c r="K206" i="1"/>
  <c r="K207" i="1"/>
  <c r="K208" i="1"/>
  <c r="K209" i="1"/>
  <c r="K210" i="1"/>
  <c r="K211" i="1"/>
  <c r="K196" i="1"/>
  <c r="L18" i="1"/>
  <c r="K18" i="1"/>
  <c r="M23" i="1"/>
  <c r="M194" i="1" s="1"/>
  <c r="C222" i="1"/>
  <c r="C223" i="1"/>
  <c r="C224" i="1"/>
  <c r="C225" i="1"/>
  <c r="C226" i="1"/>
  <c r="B222" i="1"/>
  <c r="B223" i="1"/>
  <c r="B224" i="1"/>
  <c r="B225" i="1"/>
  <c r="L222" i="1"/>
  <c r="L223" i="1"/>
  <c r="L224" i="1"/>
  <c r="L225" i="1"/>
  <c r="K222" i="1"/>
  <c r="K223" i="1"/>
  <c r="K224" i="1"/>
  <c r="L30" i="1"/>
  <c r="K30" i="1"/>
  <c r="P30" i="1" s="1"/>
  <c r="M33" i="1"/>
  <c r="M53" i="1"/>
  <c r="M224" i="1" s="1"/>
  <c r="L50" i="1"/>
  <c r="L49" i="1" s="1"/>
  <c r="L220" i="1" s="1"/>
  <c r="K50" i="1"/>
  <c r="K221" i="1" s="1"/>
  <c r="L183" i="1"/>
  <c r="L184" i="1"/>
  <c r="L185" i="1"/>
  <c r="K183" i="1"/>
  <c r="K184" i="1"/>
  <c r="K185" i="1"/>
  <c r="M127" i="1"/>
  <c r="M126" i="1"/>
  <c r="M71" i="1"/>
  <c r="M70" i="1"/>
  <c r="M69" i="1"/>
  <c r="M13" i="1"/>
  <c r="M14" i="1"/>
  <c r="M186" i="1"/>
  <c r="L186" i="1"/>
  <c r="K186" i="1"/>
  <c r="D186" i="1"/>
  <c r="C186" i="1"/>
  <c r="B186" i="1"/>
  <c r="C50" i="1"/>
  <c r="C221" i="1" s="1"/>
  <c r="B50" i="1"/>
  <c r="B221" i="1" s="1"/>
  <c r="D53" i="1"/>
  <c r="D224" i="1" s="1"/>
  <c r="M166" i="1"/>
  <c r="D166" i="1"/>
  <c r="M165" i="1"/>
  <c r="D165" i="1"/>
  <c r="M109" i="1"/>
  <c r="D109" i="1"/>
  <c r="M108" i="1"/>
  <c r="D108" i="1"/>
  <c r="C180" i="1"/>
  <c r="B180" i="1"/>
  <c r="M52" i="1"/>
  <c r="M51" i="1"/>
  <c r="D51" i="1"/>
  <c r="D52" i="1"/>
  <c r="D223" i="1" s="1"/>
  <c r="K41" i="1"/>
  <c r="B64" i="1"/>
  <c r="B226" i="1"/>
  <c r="D13" i="1"/>
  <c r="D12" i="1" s="1"/>
  <c r="M216" i="1"/>
  <c r="M217" i="1"/>
  <c r="M218" i="1"/>
  <c r="L214" i="1"/>
  <c r="L215" i="1"/>
  <c r="L216" i="1"/>
  <c r="L217" i="1"/>
  <c r="L218" i="1"/>
  <c r="K215" i="1"/>
  <c r="K216" i="1"/>
  <c r="K217" i="1"/>
  <c r="K218" i="1"/>
  <c r="L213" i="1"/>
  <c r="M206" i="1"/>
  <c r="M207" i="1"/>
  <c r="M208" i="1"/>
  <c r="M209" i="1"/>
  <c r="M210" i="1"/>
  <c r="M211" i="1"/>
  <c r="L207" i="1"/>
  <c r="L208" i="1"/>
  <c r="L209" i="1"/>
  <c r="L210" i="1"/>
  <c r="L211" i="1"/>
  <c r="L196" i="1"/>
  <c r="L194" i="1"/>
  <c r="M22" i="1"/>
  <c r="M193" i="1" s="1"/>
  <c r="L191" i="1"/>
  <c r="L192" i="1"/>
  <c r="L193" i="1"/>
  <c r="K191" i="1"/>
  <c r="K192" i="1"/>
  <c r="K193" i="1"/>
  <c r="K194" i="1"/>
  <c r="L190" i="1"/>
  <c r="K190" i="1"/>
  <c r="M145" i="1"/>
  <c r="M146" i="1"/>
  <c r="M141" i="1"/>
  <c r="M198" i="1" s="1"/>
  <c r="M139" i="1"/>
  <c r="M89" i="1"/>
  <c r="M82" i="1"/>
  <c r="M20" i="1"/>
  <c r="M19" i="1"/>
  <c r="C7" i="1"/>
  <c r="C27" i="1"/>
  <c r="C42" i="1"/>
  <c r="C45" i="1"/>
  <c r="D9" i="1"/>
  <c r="D17" i="1"/>
  <c r="D18" i="1"/>
  <c r="D19" i="1"/>
  <c r="D20" i="1"/>
  <c r="D21" i="1"/>
  <c r="D22" i="1"/>
  <c r="D23" i="1"/>
  <c r="D25" i="1"/>
  <c r="D29" i="1"/>
  <c r="D30" i="1"/>
  <c r="D31" i="1"/>
  <c r="D32" i="1"/>
  <c r="D33" i="1"/>
  <c r="D40" i="1"/>
  <c r="D39" i="1" s="1"/>
  <c r="D43" i="1"/>
  <c r="D42" i="1" s="1"/>
  <c r="D46" i="1"/>
  <c r="D45" i="1" s="1"/>
  <c r="B84" i="1"/>
  <c r="D143" i="1"/>
  <c r="D144" i="1"/>
  <c r="D147" i="1"/>
  <c r="D148" i="1"/>
  <c r="D149" i="1"/>
  <c r="D54" i="1"/>
  <c r="D225" i="1" s="1"/>
  <c r="B130" i="1"/>
  <c r="B141" i="1"/>
  <c r="B7" i="1"/>
  <c r="B16" i="1"/>
  <c r="B27" i="1"/>
  <c r="B39" i="1"/>
  <c r="M55" i="1"/>
  <c r="M226" i="1" s="1"/>
  <c r="M7" i="1"/>
  <c r="M9" i="1"/>
  <c r="M11" i="1"/>
  <c r="M16" i="1"/>
  <c r="M21" i="1"/>
  <c r="M25" i="1"/>
  <c r="M28" i="1"/>
  <c r="M199" i="1" s="1"/>
  <c r="M42" i="1"/>
  <c r="M43" i="1"/>
  <c r="M44" i="1"/>
  <c r="M54" i="1"/>
  <c r="M225" i="1" s="1"/>
  <c r="K225" i="1"/>
  <c r="C12" i="1"/>
  <c r="C16" i="1"/>
  <c r="C39" i="1"/>
  <c r="K75" i="1"/>
  <c r="K98" i="1"/>
  <c r="K155" i="1"/>
  <c r="D28" i="1"/>
  <c r="D36" i="1"/>
  <c r="D37" i="1"/>
  <c r="D24" i="1"/>
  <c r="B69" i="1"/>
  <c r="B73" i="1"/>
  <c r="B96" i="1"/>
  <c r="B99" i="1"/>
  <c r="B102" i="1"/>
  <c r="C64" i="1"/>
  <c r="C102" i="1"/>
  <c r="D122" i="1"/>
  <c r="D123" i="1"/>
  <c r="D127" i="1"/>
  <c r="D126" i="1" s="1"/>
  <c r="D131" i="1"/>
  <c r="D132" i="1"/>
  <c r="D133" i="1"/>
  <c r="D134" i="1"/>
  <c r="D135" i="1"/>
  <c r="D136" i="1"/>
  <c r="D137" i="1"/>
  <c r="D138" i="1"/>
  <c r="D139" i="1"/>
  <c r="D142" i="1"/>
  <c r="D145" i="1"/>
  <c r="D146" i="1"/>
  <c r="D150" i="1"/>
  <c r="D151" i="1"/>
  <c r="D154" i="1"/>
  <c r="D153" i="1" s="1"/>
  <c r="D157" i="1"/>
  <c r="D156" i="1" s="1"/>
  <c r="D160" i="1"/>
  <c r="D159" i="1" s="1"/>
  <c r="D55" i="1"/>
  <c r="D169" i="1"/>
  <c r="M32" i="1"/>
  <c r="M31" i="1"/>
  <c r="M64" i="1"/>
  <c r="M66" i="1"/>
  <c r="M68" i="1"/>
  <c r="M73" i="1"/>
  <c r="M76" i="1"/>
  <c r="M78" i="1"/>
  <c r="M88" i="1"/>
  <c r="M99" i="1"/>
  <c r="M100" i="1"/>
  <c r="M101" i="1"/>
  <c r="M121" i="1"/>
  <c r="M123" i="1"/>
  <c r="M125" i="1"/>
  <c r="M130" i="1"/>
  <c r="M156" i="1"/>
  <c r="M157" i="1"/>
  <c r="M158" i="1"/>
  <c r="M163" i="1"/>
  <c r="D67" i="1"/>
  <c r="M12" i="1"/>
  <c r="L41" i="1"/>
  <c r="L75" i="1"/>
  <c r="L98" i="1"/>
  <c r="C130" i="1"/>
  <c r="C73" i="1"/>
  <c r="D73" i="1"/>
  <c r="L155" i="1"/>
  <c r="M26" i="1"/>
  <c r="M197" i="1" s="1"/>
  <c r="C99" i="1"/>
  <c r="C156" i="1"/>
  <c r="C121" i="1"/>
  <c r="C126" i="1"/>
  <c r="C141" i="1"/>
  <c r="C153" i="1"/>
  <c r="C159" i="1"/>
  <c r="B12" i="1"/>
  <c r="B42" i="1"/>
  <c r="B45" i="1"/>
  <c r="B121" i="1"/>
  <c r="B126" i="1"/>
  <c r="B153" i="1"/>
  <c r="B156" i="1"/>
  <c r="B159" i="1"/>
  <c r="M133" i="1"/>
  <c r="M132" i="1" s="1"/>
  <c r="D124" i="1"/>
  <c r="D125" i="1"/>
  <c r="D182" i="1" s="1"/>
  <c r="D97" i="1"/>
  <c r="D96" i="1" s="1"/>
  <c r="D103" i="1"/>
  <c r="D102" i="1" s="1"/>
  <c r="D99" i="1"/>
  <c r="C84" i="1"/>
  <c r="D85" i="1"/>
  <c r="D86" i="1"/>
  <c r="D87" i="1"/>
  <c r="D88" i="1"/>
  <c r="D89" i="1"/>
  <c r="D90" i="1"/>
  <c r="D91" i="1"/>
  <c r="D92" i="1"/>
  <c r="D93" i="1"/>
  <c r="D94" i="1"/>
  <c r="C69" i="1"/>
  <c r="D69" i="1"/>
  <c r="D66" i="1"/>
  <c r="D14" i="1"/>
  <c r="D185" i="1" s="1"/>
  <c r="D10" i="1"/>
  <c r="D65" i="1"/>
  <c r="M181" i="1"/>
  <c r="M188" i="1"/>
  <c r="L180" i="1"/>
  <c r="L181" i="1"/>
  <c r="L182" i="1"/>
  <c r="L187" i="1"/>
  <c r="L188" i="1"/>
  <c r="L226" i="1"/>
  <c r="K180" i="1"/>
  <c r="K181" i="1"/>
  <c r="K182" i="1"/>
  <c r="K187" i="1"/>
  <c r="K188" i="1"/>
  <c r="K226" i="1"/>
  <c r="D197" i="1"/>
  <c r="D209" i="1"/>
  <c r="D212" i="1"/>
  <c r="D215" i="1"/>
  <c r="D218" i="1"/>
  <c r="C181" i="1"/>
  <c r="C182" i="1"/>
  <c r="C184" i="1"/>
  <c r="C185" i="1"/>
  <c r="C188" i="1"/>
  <c r="C189" i="1"/>
  <c r="C190" i="1"/>
  <c r="C191" i="1"/>
  <c r="C192" i="1"/>
  <c r="C193" i="1"/>
  <c r="C194" i="1"/>
  <c r="C195" i="1"/>
  <c r="C196" i="1"/>
  <c r="C197" i="1"/>
  <c r="C199" i="1"/>
  <c r="C200" i="1"/>
  <c r="C201" i="1"/>
  <c r="C202" i="1"/>
  <c r="C203" i="1"/>
  <c r="C204" i="1"/>
  <c r="C205" i="1"/>
  <c r="C206" i="1"/>
  <c r="C207" i="1"/>
  <c r="C208" i="1"/>
  <c r="C209" i="1"/>
  <c r="C212" i="1"/>
  <c r="C214" i="1"/>
  <c r="C215" i="1"/>
  <c r="C217" i="1"/>
  <c r="C218" i="1"/>
  <c r="B190" i="1"/>
  <c r="B191" i="1"/>
  <c r="B192" i="1"/>
  <c r="B193" i="1"/>
  <c r="B194" i="1"/>
  <c r="B195" i="1"/>
  <c r="B196" i="1"/>
  <c r="B197" i="1"/>
  <c r="B199" i="1"/>
  <c r="B200" i="1"/>
  <c r="B201" i="1"/>
  <c r="B202" i="1"/>
  <c r="B203" i="1"/>
  <c r="B204" i="1"/>
  <c r="B205" i="1"/>
  <c r="B206" i="1"/>
  <c r="B207" i="1"/>
  <c r="B208" i="1"/>
  <c r="B209" i="1"/>
  <c r="B212" i="1"/>
  <c r="B214" i="1"/>
  <c r="B215" i="1"/>
  <c r="B217" i="1"/>
  <c r="B218" i="1"/>
  <c r="K178" i="1"/>
  <c r="L178" i="1"/>
  <c r="B179" i="1"/>
  <c r="C179" i="1"/>
  <c r="K179" i="1"/>
  <c r="L179" i="1"/>
  <c r="M179" i="1"/>
  <c r="B181" i="1"/>
  <c r="B182" i="1"/>
  <c r="B184" i="1"/>
  <c r="B185" i="1"/>
  <c r="B188" i="1"/>
  <c r="B189" i="1"/>
  <c r="B211" i="1"/>
  <c r="C96" i="1"/>
  <c r="C211" i="1"/>
  <c r="G7" i="1" l="1"/>
  <c r="G202" i="1"/>
  <c r="R169" i="1"/>
  <c r="H205" i="1"/>
  <c r="H214" i="1"/>
  <c r="Q178" i="1"/>
  <c r="Q192" i="1"/>
  <c r="Q204" i="1"/>
  <c r="I150" i="1"/>
  <c r="I148" i="1"/>
  <c r="R137" i="1"/>
  <c r="R194" i="1" s="1"/>
  <c r="I37" i="1"/>
  <c r="I34" i="1"/>
  <c r="I147" i="1"/>
  <c r="K105" i="1"/>
  <c r="K114" i="1" s="1"/>
  <c r="E48" i="1"/>
  <c r="E57" i="1" s="1"/>
  <c r="H188" i="1"/>
  <c r="G193" i="1"/>
  <c r="G208" i="1"/>
  <c r="P194" i="1"/>
  <c r="I79" i="1"/>
  <c r="I92" i="1"/>
  <c r="I86" i="1"/>
  <c r="I145" i="1"/>
  <c r="I168" i="1"/>
  <c r="R127" i="1"/>
  <c r="R134" i="1"/>
  <c r="N162" i="1"/>
  <c r="N171" i="1" s="1"/>
  <c r="R145" i="1"/>
  <c r="R167" i="1"/>
  <c r="R165" i="1"/>
  <c r="G224" i="1"/>
  <c r="E105" i="1"/>
  <c r="E114" i="1" s="1"/>
  <c r="I75" i="1"/>
  <c r="H84" i="1"/>
  <c r="I139" i="1"/>
  <c r="I137" i="1"/>
  <c r="M87" i="1"/>
  <c r="I10" i="1"/>
  <c r="G192" i="1"/>
  <c r="I19" i="1"/>
  <c r="H200" i="1"/>
  <c r="E213" i="1"/>
  <c r="Q180" i="1"/>
  <c r="R13" i="1"/>
  <c r="R42" i="1"/>
  <c r="Q41" i="1"/>
  <c r="R55" i="1"/>
  <c r="R226" i="1" s="1"/>
  <c r="G64" i="1"/>
  <c r="N105" i="1"/>
  <c r="I131" i="1"/>
  <c r="I138" i="1"/>
  <c r="I146" i="1"/>
  <c r="Q226" i="1"/>
  <c r="I24" i="1"/>
  <c r="H16" i="1"/>
  <c r="H226" i="1"/>
  <c r="N48" i="1"/>
  <c r="R20" i="1"/>
  <c r="R77" i="1"/>
  <c r="R136" i="1"/>
  <c r="I56" i="1"/>
  <c r="D206" i="1"/>
  <c r="D202" i="1"/>
  <c r="B183" i="1"/>
  <c r="B105" i="1"/>
  <c r="H179" i="1"/>
  <c r="H181" i="1"/>
  <c r="F183" i="1"/>
  <c r="H196" i="1"/>
  <c r="H194" i="1"/>
  <c r="I21" i="1"/>
  <c r="H208" i="1"/>
  <c r="H201" i="1"/>
  <c r="H223" i="1"/>
  <c r="F187" i="1"/>
  <c r="Q190" i="1"/>
  <c r="Q202" i="1"/>
  <c r="R54" i="1"/>
  <c r="R225" i="1" s="1"/>
  <c r="R53" i="1"/>
  <c r="P222" i="1"/>
  <c r="I74" i="1"/>
  <c r="I188" i="1" s="1"/>
  <c r="R82" i="1"/>
  <c r="I135" i="1"/>
  <c r="I142" i="1"/>
  <c r="I157" i="1"/>
  <c r="I164" i="1"/>
  <c r="I165" i="1"/>
  <c r="R157" i="1"/>
  <c r="H50" i="1"/>
  <c r="I51" i="1"/>
  <c r="I132" i="1"/>
  <c r="I169" i="1"/>
  <c r="C105" i="1"/>
  <c r="C114" i="1" s="1"/>
  <c r="L212" i="1"/>
  <c r="M155" i="1"/>
  <c r="G196" i="1"/>
  <c r="H190" i="1"/>
  <c r="G189" i="1"/>
  <c r="G206" i="1"/>
  <c r="H204" i="1"/>
  <c r="H42" i="1"/>
  <c r="H213" i="1" s="1"/>
  <c r="H217" i="1"/>
  <c r="I52" i="1"/>
  <c r="R9" i="1"/>
  <c r="R33" i="1"/>
  <c r="P214" i="1"/>
  <c r="R25" i="1"/>
  <c r="I90" i="1"/>
  <c r="I97" i="1"/>
  <c r="I96" i="1" s="1"/>
  <c r="F162" i="1"/>
  <c r="F171" i="1" s="1"/>
  <c r="F198" i="1"/>
  <c r="N163" i="1"/>
  <c r="O163" i="1" s="1"/>
  <c r="I33" i="1"/>
  <c r="G204" i="1"/>
  <c r="G27" i="1"/>
  <c r="G45" i="1"/>
  <c r="G216" i="1" s="1"/>
  <c r="G73" i="1"/>
  <c r="I29" i="1"/>
  <c r="G211" i="1"/>
  <c r="I77" i="1"/>
  <c r="P132" i="1"/>
  <c r="M144" i="1"/>
  <c r="L201" i="1"/>
  <c r="Q30" i="1"/>
  <c r="R30" i="1" s="1"/>
  <c r="I8" i="1"/>
  <c r="H7" i="1"/>
  <c r="H178" i="1" s="1"/>
  <c r="I22" i="1"/>
  <c r="H192" i="1"/>
  <c r="I35" i="1"/>
  <c r="H206" i="1"/>
  <c r="I32" i="1"/>
  <c r="G203" i="1"/>
  <c r="I55" i="1"/>
  <c r="R11" i="1"/>
  <c r="P182" i="1"/>
  <c r="O57" i="1"/>
  <c r="P41" i="1"/>
  <c r="R44" i="1"/>
  <c r="Q50" i="1"/>
  <c r="Q225" i="1"/>
  <c r="M62" i="1"/>
  <c r="M176" i="1"/>
  <c r="P180" i="1"/>
  <c r="E183" i="1"/>
  <c r="I82" i="1"/>
  <c r="I89" i="1"/>
  <c r="I87" i="1"/>
  <c r="G96" i="1"/>
  <c r="G210" i="1" s="1"/>
  <c r="I103" i="1"/>
  <c r="I102" i="1" s="1"/>
  <c r="I216" i="1" s="1"/>
  <c r="R88" i="1"/>
  <c r="R202" i="1" s="1"/>
  <c r="P204" i="1"/>
  <c r="Q215" i="1"/>
  <c r="I13" i="1"/>
  <c r="I12" i="1" s="1"/>
  <c r="G184" i="1"/>
  <c r="I54" i="1"/>
  <c r="R64" i="1"/>
  <c r="R187" i="1"/>
  <c r="Q132" i="1"/>
  <c r="M98" i="1"/>
  <c r="D226" i="1"/>
  <c r="D204" i="1"/>
  <c r="I17" i="1"/>
  <c r="G16" i="1"/>
  <c r="I23" i="1"/>
  <c r="I20" i="1"/>
  <c r="I28" i="1"/>
  <c r="I36" i="1"/>
  <c r="I207" i="1" s="1"/>
  <c r="I43" i="1"/>
  <c r="I42" i="1" s="1"/>
  <c r="I213" i="1" s="1"/>
  <c r="G214" i="1"/>
  <c r="R14" i="1"/>
  <c r="R26" i="1"/>
  <c r="R197" i="1" s="1"/>
  <c r="P197" i="1"/>
  <c r="P50" i="1"/>
  <c r="G200" i="1"/>
  <c r="H189" i="1"/>
  <c r="G84" i="1"/>
  <c r="I125" i="1"/>
  <c r="I182" i="1" s="1"/>
  <c r="I143" i="1"/>
  <c r="D213" i="1"/>
  <c r="D207" i="1"/>
  <c r="B49" i="1"/>
  <c r="B220" i="1" s="1"/>
  <c r="I9" i="1"/>
  <c r="I180" i="1" s="1"/>
  <c r="G180" i="1"/>
  <c r="I14" i="1"/>
  <c r="I185" i="1" s="1"/>
  <c r="G185" i="1"/>
  <c r="I25" i="1"/>
  <c r="I31" i="1"/>
  <c r="H27" i="1"/>
  <c r="H39" i="1"/>
  <c r="H210" i="1" s="1"/>
  <c r="I40" i="1"/>
  <c r="I39" i="1" s="1"/>
  <c r="H45" i="1"/>
  <c r="G50" i="1"/>
  <c r="G49" i="1" s="1"/>
  <c r="H225" i="1"/>
  <c r="G207" i="1"/>
  <c r="P187" i="1"/>
  <c r="G105" i="1"/>
  <c r="G114" i="1" s="1"/>
  <c r="H73" i="1"/>
  <c r="I85" i="1"/>
  <c r="F210" i="1"/>
  <c r="H216" i="1"/>
  <c r="I107" i="1"/>
  <c r="R79" i="1"/>
  <c r="Q75" i="1"/>
  <c r="R85" i="1"/>
  <c r="E162" i="1"/>
  <c r="E171" i="1" s="1"/>
  <c r="I151" i="1"/>
  <c r="R141" i="1"/>
  <c r="R198" i="1" s="1"/>
  <c r="P198" i="1"/>
  <c r="N57" i="1"/>
  <c r="R22" i="1"/>
  <c r="R32" i="1"/>
  <c r="R52" i="1"/>
  <c r="I65" i="1"/>
  <c r="I64" i="1" s="1"/>
  <c r="H180" i="1"/>
  <c r="H195" i="1"/>
  <c r="H207" i="1"/>
  <c r="E216" i="1"/>
  <c r="G225" i="1"/>
  <c r="R70" i="1"/>
  <c r="O201" i="1"/>
  <c r="R100" i="1"/>
  <c r="R98" i="1" s="1"/>
  <c r="I121" i="1"/>
  <c r="G130" i="1"/>
  <c r="I149" i="1"/>
  <c r="I144" i="1"/>
  <c r="Q194" i="1"/>
  <c r="Q144" i="1"/>
  <c r="R158" i="1"/>
  <c r="R166" i="1"/>
  <c r="F48" i="1"/>
  <c r="R12" i="1"/>
  <c r="Q189" i="1"/>
  <c r="R28" i="1"/>
  <c r="R43" i="1"/>
  <c r="R51" i="1"/>
  <c r="R222" i="1" s="1"/>
  <c r="G222" i="1"/>
  <c r="P203" i="1"/>
  <c r="Q191" i="1"/>
  <c r="I81" i="1"/>
  <c r="H193" i="1"/>
  <c r="E187" i="1"/>
  <c r="I91" i="1"/>
  <c r="I205" i="1" s="1"/>
  <c r="I88" i="1"/>
  <c r="E198" i="1"/>
  <c r="I112" i="1"/>
  <c r="I110" i="1"/>
  <c r="I224" i="1" s="1"/>
  <c r="H222" i="1"/>
  <c r="R66" i="1"/>
  <c r="R71" i="1"/>
  <c r="R76" i="1"/>
  <c r="R78" i="1"/>
  <c r="I124" i="1"/>
  <c r="I127" i="1"/>
  <c r="I126" i="1" s="1"/>
  <c r="I136" i="1"/>
  <c r="I134" i="1"/>
  <c r="H202" i="1"/>
  <c r="I166" i="1"/>
  <c r="R121" i="1"/>
  <c r="R125" i="1"/>
  <c r="R133" i="1"/>
  <c r="R135" i="1"/>
  <c r="R139" i="1"/>
  <c r="R146" i="1"/>
  <c r="R156" i="1"/>
  <c r="Q155" i="1"/>
  <c r="R164" i="1"/>
  <c r="G226" i="1"/>
  <c r="E178" i="1"/>
  <c r="Q224" i="1"/>
  <c r="P224" i="1"/>
  <c r="P155" i="1"/>
  <c r="O212" i="1"/>
  <c r="O162" i="1"/>
  <c r="M204" i="1"/>
  <c r="R147" i="1"/>
  <c r="R144" i="1" s="1"/>
  <c r="Q203" i="1"/>
  <c r="P144" i="1"/>
  <c r="N201" i="1"/>
  <c r="O189" i="1"/>
  <c r="P193" i="1"/>
  <c r="P192" i="1"/>
  <c r="P190" i="1"/>
  <c r="G223" i="1"/>
  <c r="G217" i="1"/>
  <c r="I202" i="1"/>
  <c r="H141" i="1"/>
  <c r="H203" i="1"/>
  <c r="G199" i="1"/>
  <c r="G141" i="1"/>
  <c r="G190" i="1"/>
  <c r="H191" i="1"/>
  <c r="H130" i="1"/>
  <c r="I133" i="1"/>
  <c r="I130" i="1" s="1"/>
  <c r="G194" i="1"/>
  <c r="G126" i="1"/>
  <c r="G183" i="1" s="1"/>
  <c r="G181" i="1"/>
  <c r="G182" i="1"/>
  <c r="G121" i="1"/>
  <c r="H183" i="1"/>
  <c r="F178" i="1"/>
  <c r="P215" i="1"/>
  <c r="Q214" i="1"/>
  <c r="P213" i="1"/>
  <c r="P98" i="1"/>
  <c r="R89" i="1"/>
  <c r="R87" i="1" s="1"/>
  <c r="P202" i="1"/>
  <c r="P87" i="1"/>
  <c r="P201" i="1" s="1"/>
  <c r="K201" i="1"/>
  <c r="P199" i="1"/>
  <c r="P196" i="1"/>
  <c r="P191" i="1"/>
  <c r="Q193" i="1"/>
  <c r="P75" i="1"/>
  <c r="P178" i="1"/>
  <c r="H224" i="1"/>
  <c r="I109" i="1"/>
  <c r="I223" i="1" s="1"/>
  <c r="G205" i="1"/>
  <c r="G201" i="1"/>
  <c r="G195" i="1"/>
  <c r="G191" i="1"/>
  <c r="I80" i="1"/>
  <c r="I76" i="1"/>
  <c r="G188" i="1"/>
  <c r="I67" i="1"/>
  <c r="G179" i="1"/>
  <c r="D180" i="1"/>
  <c r="D7" i="1"/>
  <c r="M185" i="1"/>
  <c r="N185" i="1" s="1"/>
  <c r="D194" i="1"/>
  <c r="D199" i="1"/>
  <c r="D205" i="1"/>
  <c r="D200" i="1"/>
  <c r="D188" i="1"/>
  <c r="M196" i="1"/>
  <c r="C210" i="1"/>
  <c r="D64" i="1"/>
  <c r="B198" i="1"/>
  <c r="C49" i="1"/>
  <c r="C220" i="1" s="1"/>
  <c r="D214" i="1"/>
  <c r="M183" i="1"/>
  <c r="C198" i="1"/>
  <c r="M215" i="1"/>
  <c r="M184" i="1"/>
  <c r="L221" i="1"/>
  <c r="M18" i="1"/>
  <c r="D222" i="1"/>
  <c r="L162" i="1"/>
  <c r="L171" i="1" s="1"/>
  <c r="M202" i="1"/>
  <c r="B187" i="1"/>
  <c r="D203" i="1"/>
  <c r="M178" i="1"/>
  <c r="M182" i="1"/>
  <c r="M203" i="1"/>
  <c r="M41" i="1"/>
  <c r="M187" i="1"/>
  <c r="D190" i="1"/>
  <c r="L48" i="1"/>
  <c r="K49" i="1"/>
  <c r="K220" i="1" s="1"/>
  <c r="L105" i="1"/>
  <c r="L114" i="1" s="1"/>
  <c r="C216" i="1"/>
  <c r="B210" i="1"/>
  <c r="D208" i="1"/>
  <c r="C187" i="1"/>
  <c r="D189" i="1"/>
  <c r="M191" i="1"/>
  <c r="D210" i="1"/>
  <c r="C213" i="1"/>
  <c r="D16" i="1"/>
  <c r="M30" i="1"/>
  <c r="M201" i="1" s="1"/>
  <c r="B213" i="1"/>
  <c r="C183" i="1"/>
  <c r="D141" i="1"/>
  <c r="D179" i="1"/>
  <c r="D181" i="1"/>
  <c r="B48" i="1"/>
  <c r="C162" i="1"/>
  <c r="C171" i="1" s="1"/>
  <c r="M162" i="1"/>
  <c r="M171" i="1" s="1"/>
  <c r="M214" i="1"/>
  <c r="M75" i="1"/>
  <c r="B216" i="1"/>
  <c r="M180" i="1"/>
  <c r="D27" i="1"/>
  <c r="M223" i="1"/>
  <c r="K189" i="1"/>
  <c r="D183" i="1"/>
  <c r="D201" i="1"/>
  <c r="K212" i="1"/>
  <c r="D191" i="1"/>
  <c r="D184" i="1"/>
  <c r="K162" i="1"/>
  <c r="K171" i="1" s="1"/>
  <c r="B162" i="1"/>
  <c r="B171" i="1" s="1"/>
  <c r="D196" i="1"/>
  <c r="D192" i="1"/>
  <c r="D130" i="1"/>
  <c r="D121" i="1"/>
  <c r="D195" i="1"/>
  <c r="M213" i="1"/>
  <c r="M192" i="1"/>
  <c r="D211" i="1"/>
  <c r="D193" i="1"/>
  <c r="M190" i="1"/>
  <c r="M50" i="1"/>
  <c r="M49" i="1" s="1"/>
  <c r="M220" i="1" s="1"/>
  <c r="L189" i="1"/>
  <c r="D216" i="1"/>
  <c r="D84" i="1"/>
  <c r="C48" i="1"/>
  <c r="M222" i="1"/>
  <c r="C178" i="1"/>
  <c r="B178" i="1"/>
  <c r="K48" i="1"/>
  <c r="D50" i="1"/>
  <c r="D217" i="1"/>
  <c r="Q201" i="1" l="1"/>
  <c r="R215" i="1"/>
  <c r="I226" i="1"/>
  <c r="I195" i="1"/>
  <c r="I208" i="1"/>
  <c r="I210" i="1"/>
  <c r="I203" i="1"/>
  <c r="I193" i="1"/>
  <c r="R180" i="1"/>
  <c r="N219" i="1"/>
  <c r="I189" i="1"/>
  <c r="Q212" i="1"/>
  <c r="E228" i="1"/>
  <c r="H105" i="1"/>
  <c r="H114" i="1" s="1"/>
  <c r="R182" i="1"/>
  <c r="I192" i="1"/>
  <c r="I201" i="1"/>
  <c r="R155" i="1"/>
  <c r="I214" i="1"/>
  <c r="I183" i="1"/>
  <c r="R224" i="1"/>
  <c r="I181" i="1"/>
  <c r="I194" i="1"/>
  <c r="H162" i="1"/>
  <c r="H171" i="1" s="1"/>
  <c r="I191" i="1"/>
  <c r="R192" i="1"/>
  <c r="Q162" i="1"/>
  <c r="I204" i="1"/>
  <c r="I222" i="1"/>
  <c r="R75" i="1"/>
  <c r="M212" i="1"/>
  <c r="E219" i="1"/>
  <c r="R178" i="1"/>
  <c r="R193" i="1"/>
  <c r="I196" i="1"/>
  <c r="I200" i="1"/>
  <c r="I225" i="1"/>
  <c r="Q48" i="1"/>
  <c r="Q57" i="1" s="1"/>
  <c r="I141" i="1"/>
  <c r="I162" i="1" s="1"/>
  <c r="I171" i="1" s="1"/>
  <c r="R191" i="1"/>
  <c r="H221" i="1"/>
  <c r="H49" i="1"/>
  <c r="H220" i="1" s="1"/>
  <c r="P105" i="1"/>
  <c r="R203" i="1"/>
  <c r="R213" i="1"/>
  <c r="R190" i="1"/>
  <c r="R41" i="1"/>
  <c r="R212" i="1" s="1"/>
  <c r="F219" i="1"/>
  <c r="H48" i="1"/>
  <c r="I206" i="1"/>
  <c r="I179" i="1"/>
  <c r="I27" i="1"/>
  <c r="B57" i="1"/>
  <c r="I73" i="1"/>
  <c r="I105" i="1" s="1"/>
  <c r="G198" i="1"/>
  <c r="I211" i="1"/>
  <c r="I7" i="1"/>
  <c r="I178" i="1" s="1"/>
  <c r="I184" i="1"/>
  <c r="R223" i="1"/>
  <c r="O220" i="1"/>
  <c r="O185" i="1"/>
  <c r="P185" i="1" s="1"/>
  <c r="G178" i="1"/>
  <c r="G162" i="1"/>
  <c r="G171" i="1" s="1"/>
  <c r="O171" i="1"/>
  <c r="I50" i="1"/>
  <c r="I49" i="1" s="1"/>
  <c r="G221" i="1"/>
  <c r="I16" i="1"/>
  <c r="G220" i="1"/>
  <c r="P48" i="1"/>
  <c r="O219" i="1"/>
  <c r="I199" i="1"/>
  <c r="I217" i="1"/>
  <c r="R214" i="1"/>
  <c r="I84" i="1"/>
  <c r="N184" i="1"/>
  <c r="R50" i="1"/>
  <c r="P49" i="1"/>
  <c r="P221" i="1"/>
  <c r="G48" i="1"/>
  <c r="H198" i="1"/>
  <c r="F57" i="1"/>
  <c r="F228" i="1" s="1"/>
  <c r="R132" i="1"/>
  <c r="R199" i="1"/>
  <c r="Q49" i="1"/>
  <c r="Q221" i="1"/>
  <c r="D105" i="1"/>
  <c r="D114" i="1" s="1"/>
  <c r="H187" i="1"/>
  <c r="G187" i="1"/>
  <c r="P163" i="1"/>
  <c r="Q163" i="1" s="1"/>
  <c r="N220" i="1"/>
  <c r="N183" i="1"/>
  <c r="O183" i="1" s="1"/>
  <c r="P212" i="1"/>
  <c r="P162" i="1"/>
  <c r="R162" i="1"/>
  <c r="R201" i="1"/>
  <c r="R204" i="1"/>
  <c r="I190" i="1"/>
  <c r="Q196" i="1"/>
  <c r="Q105" i="1"/>
  <c r="N114" i="1"/>
  <c r="N228" i="1" s="1"/>
  <c r="L219" i="1"/>
  <c r="O114" i="1"/>
  <c r="O228" i="1" s="1"/>
  <c r="P189" i="1"/>
  <c r="M48" i="1"/>
  <c r="B114" i="1"/>
  <c r="M189" i="1"/>
  <c r="L57" i="1"/>
  <c r="L228" i="1" s="1"/>
  <c r="D178" i="1"/>
  <c r="M221" i="1"/>
  <c r="B219" i="1"/>
  <c r="D198" i="1"/>
  <c r="D48" i="1"/>
  <c r="D162" i="1"/>
  <c r="D171" i="1" s="1"/>
  <c r="M105" i="1"/>
  <c r="M114" i="1" s="1"/>
  <c r="D187" i="1"/>
  <c r="K57" i="1"/>
  <c r="K228" i="1" s="1"/>
  <c r="K219" i="1"/>
  <c r="C219" i="1"/>
  <c r="C57" i="1"/>
  <c r="C228" i="1" s="1"/>
  <c r="M57" i="1"/>
  <c r="D49" i="1"/>
  <c r="D221" i="1"/>
  <c r="I187" i="1" l="1"/>
  <c r="R48" i="1"/>
  <c r="H219" i="1"/>
  <c r="H57" i="1"/>
  <c r="H228" i="1" s="1"/>
  <c r="B228" i="1"/>
  <c r="I198" i="1"/>
  <c r="Q220" i="1"/>
  <c r="Q171" i="1"/>
  <c r="G219" i="1"/>
  <c r="G57" i="1"/>
  <c r="G228" i="1" s="1"/>
  <c r="R221" i="1"/>
  <c r="R49" i="1"/>
  <c r="Q185" i="1"/>
  <c r="R185" i="1" s="1"/>
  <c r="R163" i="1"/>
  <c r="I48" i="1"/>
  <c r="P171" i="1"/>
  <c r="R189" i="1"/>
  <c r="P183" i="1"/>
  <c r="P220" i="1"/>
  <c r="P57" i="1"/>
  <c r="I220" i="1"/>
  <c r="I221" i="1"/>
  <c r="O184" i="1"/>
  <c r="P184" i="1" s="1"/>
  <c r="R196" i="1"/>
  <c r="R105" i="1"/>
  <c r="Q219" i="1"/>
  <c r="Q114" i="1"/>
  <c r="P219" i="1"/>
  <c r="P114" i="1"/>
  <c r="M219" i="1"/>
  <c r="M228" i="1"/>
  <c r="D219" i="1"/>
  <c r="D220" i="1"/>
  <c r="D57" i="1"/>
  <c r="D228" i="1" s="1"/>
  <c r="R57" i="1" l="1"/>
  <c r="P228" i="1"/>
  <c r="Q228" i="1"/>
  <c r="Q183" i="1"/>
  <c r="R183" i="1" s="1"/>
  <c r="R220" i="1"/>
  <c r="R171" i="1"/>
  <c r="I219" i="1"/>
  <c r="I57" i="1"/>
  <c r="I228" i="1" s="1"/>
  <c r="Q184" i="1"/>
  <c r="R184" i="1" s="1"/>
  <c r="R219" i="1"/>
  <c r="R114" i="1"/>
  <c r="M232" i="1"/>
  <c r="R228" i="1" l="1"/>
</calcChain>
</file>

<file path=xl/sharedStrings.xml><?xml version="1.0" encoding="utf-8"?>
<sst xmlns="http://schemas.openxmlformats.org/spreadsheetml/2006/main" count="392" uniqueCount="102">
  <si>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</si>
  <si>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</si>
  <si>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</si>
  <si>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</si>
  <si>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</si>
  <si>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</si>
  <si>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</si>
  <si>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</si>
  <si>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</si>
  <si>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</si>
  <si>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</si>
  <si>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</si>
  <si>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</si>
  <si>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</si>
  <si>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</si>
  <si>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</si>
  <si>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</si>
  <si>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</si>
  <si>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</si>
  <si>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</si>
  <si>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</si>
  <si>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</si>
  <si>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</si>
  <si>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</si>
  <si>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</si>
  <si>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</si>
  <si>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</si>
  <si>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</si>
  <si>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</si>
  <si>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</si>
  <si>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 xml:space="preserve"> - ebből OEP-től átvett pénzeszköz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</si>
  <si>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</si>
  <si>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</si>
  <si>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</si>
  <si>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</si>
  <si>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</si>
  <si>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</si>
  <si>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</si>
  <si>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</si>
  <si>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</si>
  <si>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</si>
  <si>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</si>
  <si>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</si>
  <si>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</si>
  <si>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</si>
  <si>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</si>
  <si>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</si>
  <si>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</si>
  <si>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</si>
  <si>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</si>
  <si>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</si>
  <si>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</si>
  <si>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</si>
  <si>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</si>
  <si>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</si>
  <si>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</si>
  <si>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</si>
  <si>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</si>
  <si>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</si>
  <si>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</si>
  <si>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</si>
  <si>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</si>
  <si>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Egyéb közhatalmi bevételek</t>
  </si>
  <si>
    <t>Hosszú lejáratú hitelek, kölcsönök felvétele</t>
  </si>
  <si>
    <t>Hosszú lejáratú hitelek, kölcsönök törlesztése</t>
  </si>
  <si>
    <t>Működési célú garancia és kezességvállalásgól származó kifiz áht-n kívülre</t>
  </si>
  <si>
    <t>Államháztartáson belüli megelőlegzések visszafizetése</t>
  </si>
  <si>
    <t>Likviditási célú hitelek, kölcsönök felvétele püi vállalkozástól</t>
  </si>
  <si>
    <t>Likviditási célú hitelek, kölcsönök törlesztése püi vállalkozásnak</t>
  </si>
  <si>
    <t xml:space="preserve"> - ebből Nemzeti Egészségbiztosítási Alapkezelő támogatása</t>
  </si>
  <si>
    <t>Elvonások és befizetések</t>
  </si>
  <si>
    <t>Egyéb felhalmozási célú támogatások áht-n belülről</t>
  </si>
  <si>
    <t xml:space="preserve">    ebből: értékesített tárgyi eszköz áfa befizetés</t>
  </si>
  <si>
    <t>ebből: Raiffeisen Bank hitel felvétel H1</t>
  </si>
  <si>
    <t xml:space="preserve">          MKB hitel felvétel H2</t>
  </si>
  <si>
    <t xml:space="preserve">         Raiffeisen Bank hitel felvétel H3</t>
  </si>
  <si>
    <t>ebből: Raiffeisen Bank hitel törlesztés H1</t>
  </si>
  <si>
    <t xml:space="preserve">          MKB hitel törlesztés H2</t>
  </si>
  <si>
    <t xml:space="preserve">         Raiffeisen Bank hitel törlesztés H3</t>
  </si>
  <si>
    <t xml:space="preserve">              beruházás, felújítás fizetendő fordított adója</t>
  </si>
  <si>
    <t>Első lakáshoz jutók támogatása</t>
  </si>
  <si>
    <t>Működési célú visszatérítendő támogatások, kölcsönök nyújtása áht-n kívülre</t>
  </si>
  <si>
    <t>2024. évi tervezett bevételek ÖNKORMÁNYZAT</t>
  </si>
  <si>
    <t>2024. évi tervezett kiadások ÖNKORMÁNYZAT</t>
  </si>
  <si>
    <t>2024. évi tervezett bevételek                            GAZDASÁGI SZERVEZETTEL NEM RENDELKEZŐ INTÉZMÉNYEK</t>
  </si>
  <si>
    <t>2024. évi tervezett kiadások                            GAZDASÁGI SZERVEZETTEL NEM RENDELKEZŐ INTÉZMÉNYEK</t>
  </si>
  <si>
    <t>2024. évi tervezett bevételek GAZDASÁGI SZERVEZETTEL RENDELKEZŐ INTÉZMÉNYEK</t>
  </si>
  <si>
    <t>2024. évi tervezett KIADÁSOK GAZDASÁGI SZERVEZETTEL RENDELKEZŐ INTÉZMÉNYEK</t>
  </si>
  <si>
    <t>2024. évi tervezett bevételek KOMÁROM VÁROS ÖSSZESEN</t>
  </si>
  <si>
    <t>2024. évi tervezett kiadások KOMÁROM VÁROS ÖSSZESEN</t>
  </si>
  <si>
    <t xml:space="preserve">           </t>
  </si>
  <si>
    <t>Javasolt módosítás</t>
  </si>
  <si>
    <t>2024. évi módosított bevételek ÖNKORMÁNYZAT</t>
  </si>
  <si>
    <t>1/2024.(I.24.) önk.rendelet eredeti ei.</t>
  </si>
  <si>
    <t>Komárom Város Önkormányzata és az általa irányított költségvetési szervek 2024. évi tervezett bevételeinek és kiadásainak módosítása</t>
  </si>
  <si>
    <t>2024. évi módosított bevételek                            GAZDASÁGI SZERVEZETTEL NEM RENDELKEZŐ INTÉZMÉNYEK</t>
  </si>
  <si>
    <t>2024. évi módosított bevételek                            GAZDASÁGI SZERVEZETTEL  RENDELKEZŐ INTÉZMÉNYEK</t>
  </si>
  <si>
    <t>2024. évi módosított bevételek                            GAZDASÁGI SZERVEZETTEL RENDELKEZŐ INTÉZMÉNYEK</t>
  </si>
  <si>
    <t>2024. évi módosított bevételek                         KOMÁROM VÁROS ÖSSZSEN</t>
  </si>
  <si>
    <t>Államháztartáson belüli megelőlegezések</t>
  </si>
  <si>
    <t>4.melléklet</t>
  </si>
  <si>
    <t>5/2024. 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</si>
</sst>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3" fontId="2" fillId="0" borderId="2" xfId="0" applyNumberFormat="1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3" xfId="0" applyNumberFormat="1" applyFont="1" applyBorder="1"/>
    <xf numFmtId="0" fontId="2" fillId="0" borderId="4" xfId="0" applyFont="1" applyBorder="1" applyAlignment="1">
      <alignment vertical="center" wrapText="1"/>
    </xf>
    <xf numFmtId="3" fontId="2" fillId="0" borderId="5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6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vertical="center" wrapText="1"/>
    </xf>
    <xf numFmtId="0" fontId="2" fillId="0" borderId="7" xfId="0" applyFont="1" applyBorder="1"/>
    <xf numFmtId="0" fontId="0" fillId="0" borderId="3" xfId="0" applyBorder="1"/>
    <xf numFmtId="0" fontId="2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8" xfId="0" applyBorder="1"/>
    <xf numFmtId="0" fontId="0" fillId="0" borderId="8" xfId="0" applyBorder="1" applyAlignment="1">
      <alignment horizontal="right"/>
    </xf>
    <xf numFmtId="3" fontId="0" fillId="0" borderId="0" xfId="0" applyNumberFormat="1"/>
    <xf numFmtId="3" fontId="2" fillId="0" borderId="9" xfId="0" applyNumberFormat="1" applyFont="1" applyBorder="1"/>
    <xf numFmtId="3" fontId="1" fillId="0" borderId="6" xfId="0" applyNumberFormat="1" applyFont="1" applyBorder="1"/>
    <xf numFmtId="0" fontId="1" fillId="0" borderId="3" xfId="0" applyFont="1" applyBorder="1"/>
    <xf numFmtId="3" fontId="1" fillId="0" borderId="0" xfId="0" applyNumberFormat="1" applyFont="1"/>
    <xf numFmtId="3" fontId="4" fillId="0" borderId="1" xfId="0" applyNumberFormat="1" applyFont="1" applyBorder="1"/>
    <xf numFmtId="3" fontId="4" fillId="0" borderId="0" xfId="0" applyNumberFormat="1" applyFont="1"/>
    <xf numFmtId="0" fontId="0" fillId="0" borderId="10" xfId="0" applyBorder="1"/>
    <xf numFmtId="3" fontId="2" fillId="0" borderId="10" xfId="0" applyNumberFormat="1" applyFont="1" applyBorder="1"/>
    <xf numFmtId="0" fontId="2" fillId="0" borderId="5" xfId="0" applyFont="1" applyBorder="1"/>
    <xf numFmtId="0" fontId="4" fillId="0" borderId="1" xfId="0" applyFont="1" applyBorder="1"/>
    <xf numFmtId="0" fontId="2" fillId="0" borderId="1" xfId="0" applyFont="1" applyBorder="1"/>
    <xf numFmtId="3" fontId="1" fillId="0" borderId="10" xfId="0" applyNumberFormat="1" applyFont="1" applyBorder="1"/>
    <xf numFmtId="3" fontId="2" fillId="0" borderId="11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5" fillId="0" borderId="3" xfId="0" applyFont="1" applyBorder="1"/>
    <xf numFmtId="3" fontId="5" fillId="0" borderId="1" xfId="0" applyNumberFormat="1" applyFont="1" applyBorder="1"/>
    <xf numFmtId="0" fontId="0" fillId="0" borderId="12" xfId="0" applyBorder="1"/>
    <xf numFmtId="3" fontId="0" fillId="0" borderId="10" xfId="0" applyNumberFormat="1" applyBorder="1"/>
    <xf numFmtId="3" fontId="1" fillId="0" borderId="3" xfId="0" applyNumberFormat="1" applyFont="1" applyBorder="1"/>
    <xf numFmtId="3" fontId="1" fillId="3" borderId="0" xfId="0" applyNumberFormat="1" applyFont="1" applyFill="1"/>
    <xf numFmtId="3" fontId="1" fillId="3" borderId="1" xfId="0" applyNumberFormat="1" applyFont="1" applyFill="1" applyBorder="1"/>
    <xf numFmtId="0" fontId="1" fillId="3" borderId="3" xfId="0" applyFont="1" applyFill="1" applyBorder="1" applyAlignment="1">
      <alignment vertical="center" wrapText="1"/>
    </xf>
    <xf numFmtId="3" fontId="0" fillId="3" borderId="1" xfId="0" applyNumberFormat="1" applyFill="1" applyBorder="1"/>
    <xf numFmtId="0" fontId="0" fillId="0" borderId="6" xfId="0" applyBorder="1"/>
    <xf numFmtId="0" fontId="1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3" borderId="1" xfId="0" applyNumberFormat="1" applyFont="1" applyFill="1" applyBorder="1"/>
    <xf numFmtId="3" fontId="4" fillId="3" borderId="0" xfId="0" applyNumberFormat="1" applyFont="1" applyFill="1"/>
    <xf numFmtId="3" fontId="4" fillId="0" borderId="6" xfId="0" applyNumberFormat="1" applyFont="1" applyBorder="1"/>
    <xf numFmtId="3" fontId="7" fillId="0" borderId="1" xfId="0" applyNumberFormat="1" applyFont="1" applyBorder="1"/>
    <xf numFmtId="0" fontId="4" fillId="0" borderId="3" xfId="0" applyFont="1" applyBorder="1"/>
    <xf numFmtId="0" fontId="2" fillId="0" borderId="13" xfId="0" applyFont="1" applyBorder="1" applyAlignment="1">
      <alignment vertical="center" wrapText="1"/>
    </xf>
    <xf numFmtId="0" fontId="1" fillId="3" borderId="3" xfId="0" applyFont="1" applyFill="1" applyBorder="1"/>
    <xf numFmtId="3" fontId="2" fillId="0" borderId="4" xfId="0" applyNumberFormat="1" applyFont="1" applyBorder="1"/>
    <xf numFmtId="3" fontId="2" fillId="0" borderId="4" xfId="0" applyNumberFormat="1" applyFont="1" applyBorder="1" applyAlignment="1">
      <alignment vertical="center" wrapText="1"/>
    </xf>
    <xf numFmtId="3" fontId="2" fillId="0" borderId="7" xfId="0" applyNumberFormat="1" applyFont="1" applyBorder="1"/>
    <xf numFmtId="3" fontId="7" fillId="0" borderId="0" xfId="0" applyNumberFormat="1" applyFont="1"/>
    <xf numFmtId="3" fontId="0" fillId="3" borderId="0" xfId="0" applyNumberFormat="1" applyFill="1"/>
    <xf numFmtId="3" fontId="1" fillId="0" borderId="0" xfId="0" applyNumberFormat="1" applyFont="1" applyAlignment="1">
      <alignment vertical="center" wrapText="1"/>
    </xf>
    <xf numFmtId="3" fontId="2" fillId="0" borderId="14" xfId="0" applyNumberFormat="1" applyFont="1" applyBorder="1"/>
    <xf numFmtId="3" fontId="2" fillId="0" borderId="11" xfId="0" applyNumberFormat="1" applyFont="1" applyBorder="1" applyAlignment="1">
      <alignment vertical="center" wrapText="1"/>
    </xf>
    <xf numFmtId="3" fontId="2" fillId="0" borderId="15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7" fillId="0" borderId="3" xfId="0" applyNumberFormat="1" applyFont="1" applyBorder="1"/>
    <xf numFmtId="3" fontId="1" fillId="0" borderId="3" xfId="0" applyNumberFormat="1" applyFont="1" applyBorder="1" applyAlignment="1">
      <alignment vertical="center" wrapText="1"/>
    </xf>
    <xf numFmtId="3" fontId="0" fillId="0" borderId="12" xfId="0" applyNumberFormat="1" applyBorder="1"/>
    <xf numFmtId="3" fontId="2" fillId="0" borderId="13" xfId="0" applyNumberFormat="1" applyFont="1" applyBorder="1"/>
    <xf numFmtId="3" fontId="4" fillId="3" borderId="3" xfId="0" applyNumberFormat="1" applyFont="1" applyFill="1" applyBorder="1"/>
    <xf numFmtId="3" fontId="2" fillId="0" borderId="13" xfId="0" applyNumberFormat="1" applyFont="1" applyBorder="1" applyAlignment="1">
      <alignment vertical="center" wrapText="1"/>
    </xf>
    <xf numFmtId="3" fontId="4" fillId="3" borderId="6" xfId="0" applyNumberFormat="1" applyFont="1" applyFill="1" applyBorder="1"/>
    <xf numFmtId="0" fontId="2" fillId="0" borderId="14" xfId="0" applyFont="1" applyBorder="1"/>
    <xf numFmtId="0" fontId="4" fillId="0" borderId="0" xfId="0" applyFont="1"/>
    <xf numFmtId="0" fontId="2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1" fillId="0" borderId="0" xfId="0" applyFont="1"/>
    <xf numFmtId="3" fontId="6" fillId="0" borderId="1" xfId="0" applyNumberFormat="1" applyFont="1" applyBorder="1"/>
    <xf numFmtId="3" fontId="0" fillId="0" borderId="6" xfId="0" applyNumberFormat="1" applyBorder="1"/>
    <xf numFmtId="0" fontId="4" fillId="3" borderId="3" xfId="0" applyFont="1" applyFill="1" applyBorder="1" applyAlignment="1">
      <alignment vertical="center" wrapText="1"/>
    </xf>
    <xf numFmtId="3" fontId="6" fillId="0" borderId="6" xfId="0" applyNumberFormat="1" applyFont="1" applyBorder="1"/>
    <xf numFmtId="0" fontId="0" fillId="0" borderId="5" xfId="0" applyBorder="1"/>
    <xf numFmtId="0" fontId="4" fillId="0" borderId="0" xfId="0" applyFont="1" applyAlignment="1">
      <alignment vertical="center" wrapText="1"/>
    </xf>
    <xf numFmtId="0" fontId="1" fillId="0" borderId="6" xfId="0" applyFont="1" applyBorder="1"/>
    <xf numFmtId="0" fontId="2" fillId="0" borderId="0" xfId="0" applyFont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A758E-8A3C-42AC-9EAC-B76A2893203B}">
  <sheetPr>
    <pageSetUpPr fitToPage="1"/>
  </sheetPr>
  <dimension ref="A1:T232"/>
  <sheetViews>
    <sheetView tabSelected="1" zoomScaleNormal="100" workbookViewId="0">
      <selection activeCell="P17" sqref="P17"/>
    </sheetView>
  </sheetViews>
  <sheetFormatPr defaultRowHeight="12.75" x14ac:dyDescent="0.2"/>
  <cols>
    <col min="1" max="1" width="42.42578125" customWidth="1"/>
    <col min="2" max="3" width="12.42578125" customWidth="1"/>
    <col min="4" max="9" width="12.140625" customWidth="1"/>
    <col min="10" max="10" width="47.140625" customWidth="1"/>
    <col min="11" max="12" width="12.42578125" customWidth="1"/>
    <col min="13" max="13" width="12.140625" customWidth="1"/>
    <col min="16" max="16" width="14.42578125" customWidth="1"/>
    <col min="17" max="17" width="11.7109375" customWidth="1"/>
    <col min="18" max="18" width="10.5703125" customWidth="1"/>
  </cols>
  <sheetData>
    <row r="1" spans="1:18" x14ac:dyDescent="0.2">
      <c r="R1" s="16" t="s">
        <v>16</v>
      </c>
    </row>
    <row r="2" spans="1:18" x14ac:dyDescent="0.2">
      <c r="A2" s="93" t="s">
        <v>94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</row>
    <row r="3" spans="1:18" x14ac:dyDescent="0.2">
      <c r="R3" s="24" t="s">
        <v>15</v>
      </c>
    </row>
    <row r="4" spans="1:18" ht="24.95" customHeight="1" x14ac:dyDescent="0.2">
      <c r="A4" s="102" t="s">
        <v>0</v>
      </c>
      <c r="B4" s="94" t="s">
        <v>82</v>
      </c>
      <c r="C4" s="96"/>
      <c r="D4" s="95"/>
      <c r="E4" s="94" t="s">
        <v>91</v>
      </c>
      <c r="F4" s="95"/>
      <c r="G4" s="94" t="s">
        <v>92</v>
      </c>
      <c r="H4" s="96"/>
      <c r="I4" s="95"/>
      <c r="J4" s="102" t="s">
        <v>1</v>
      </c>
      <c r="K4" s="94" t="s">
        <v>83</v>
      </c>
      <c r="L4" s="96"/>
      <c r="M4" s="95"/>
      <c r="N4" s="94" t="s">
        <v>91</v>
      </c>
      <c r="O4" s="95"/>
      <c r="P4" s="94" t="s">
        <v>92</v>
      </c>
      <c r="Q4" s="96"/>
      <c r="R4" s="95"/>
    </row>
    <row r="5" spans="1:18" ht="12.75" customHeight="1" x14ac:dyDescent="0.2">
      <c r="A5" s="103"/>
      <c r="B5" s="99" t="s">
        <v>12</v>
      </c>
      <c r="C5" s="99" t="s">
        <v>13</v>
      </c>
      <c r="D5" s="99" t="s">
        <v>93</v>
      </c>
      <c r="E5" s="99" t="s">
        <v>12</v>
      </c>
      <c r="F5" s="99" t="s">
        <v>13</v>
      </c>
      <c r="G5" s="99" t="s">
        <v>12</v>
      </c>
      <c r="H5" s="99" t="s">
        <v>13</v>
      </c>
      <c r="I5" s="97" t="s">
        <v>101</v>
      </c>
      <c r="J5" s="103"/>
      <c r="K5" s="99" t="s">
        <v>12</v>
      </c>
      <c r="L5" s="99" t="s">
        <v>13</v>
      </c>
      <c r="M5" s="99" t="str">
        <f>+D5</f>
        <v>1/2024.(I.24.) önk.rendelet eredeti ei.</v>
      </c>
      <c r="N5" s="99" t="s">
        <v>12</v>
      </c>
      <c r="O5" s="99" t="s">
        <v>13</v>
      </c>
      <c r="P5" s="99" t="s">
        <v>12</v>
      </c>
      <c r="Q5" s="99" t="s">
        <v>13</v>
      </c>
      <c r="R5" s="97" t="str">
        <f>+I5</f>
        <v>5/2024. (VI.26.) önk.rendelet mód. ei.</v>
      </c>
    </row>
    <row r="6" spans="1:18" ht="32.25" customHeight="1" x14ac:dyDescent="0.2">
      <c r="A6" s="104"/>
      <c r="B6" s="98"/>
      <c r="C6" s="98"/>
      <c r="D6" s="98"/>
      <c r="E6" s="98"/>
      <c r="F6" s="98"/>
      <c r="G6" s="98"/>
      <c r="H6" s="98"/>
      <c r="I6" s="98"/>
      <c r="J6" s="104"/>
      <c r="K6" s="98"/>
      <c r="L6" s="98"/>
      <c r="M6" s="98"/>
      <c r="N6" s="98"/>
      <c r="O6" s="98"/>
      <c r="P6" s="98"/>
      <c r="Q6" s="98"/>
      <c r="R6" s="98"/>
    </row>
    <row r="7" spans="1:18" x14ac:dyDescent="0.2">
      <c r="A7" s="21" t="s">
        <v>59</v>
      </c>
      <c r="B7" s="10">
        <f>SUM(B8:B9)</f>
        <v>1707574</v>
      </c>
      <c r="C7" s="14">
        <f>SUM(C8:C9)</f>
        <v>8164</v>
      </c>
      <c r="D7" s="10">
        <f>SUM(D8:D9)</f>
        <v>1715738</v>
      </c>
      <c r="E7" s="10">
        <f t="shared" ref="E7:I7" si="0">SUM(E8:E9)</f>
        <v>326052</v>
      </c>
      <c r="F7" s="10">
        <f t="shared" si="0"/>
        <v>0</v>
      </c>
      <c r="G7" s="10">
        <f t="shared" si="0"/>
        <v>2033626</v>
      </c>
      <c r="H7" s="10">
        <f t="shared" si="0"/>
        <v>8164</v>
      </c>
      <c r="I7" s="10">
        <f t="shared" si="0"/>
        <v>2041790</v>
      </c>
      <c r="J7" s="34" t="s">
        <v>2</v>
      </c>
      <c r="K7" s="10">
        <v>74033</v>
      </c>
      <c r="L7" s="63">
        <v>193995</v>
      </c>
      <c r="M7" s="10">
        <f>SUM(K7:L7)</f>
        <v>268028</v>
      </c>
      <c r="N7" s="3">
        <v>-7570</v>
      </c>
      <c r="O7" s="3">
        <v>9652</v>
      </c>
      <c r="P7" s="10">
        <f>+K7+N7</f>
        <v>66463</v>
      </c>
      <c r="Q7" s="10">
        <f>+L7+O7</f>
        <v>203647</v>
      </c>
      <c r="R7" s="10">
        <f>+P7+Q7</f>
        <v>270110</v>
      </c>
    </row>
    <row r="8" spans="1:18" x14ac:dyDescent="0.2">
      <c r="A8" s="28" t="s">
        <v>28</v>
      </c>
      <c r="B8" s="13">
        <v>1707574</v>
      </c>
      <c r="C8" s="29"/>
      <c r="D8" s="13">
        <f>SUM(B8:C8)</f>
        <v>1707574</v>
      </c>
      <c r="E8" s="46">
        <v>326052</v>
      </c>
      <c r="F8" s="13"/>
      <c r="G8" s="89">
        <f>+B8+E8</f>
        <v>2033626</v>
      </c>
      <c r="H8" s="89">
        <f>+C8+F8</f>
        <v>0</v>
      </c>
      <c r="I8" s="89">
        <f>+G8+H8</f>
        <v>2033626</v>
      </c>
      <c r="J8" s="20"/>
      <c r="K8" s="2"/>
      <c r="L8" s="25"/>
      <c r="M8" s="3"/>
      <c r="N8" s="3"/>
      <c r="O8" s="3"/>
      <c r="P8" s="1"/>
      <c r="Q8" s="1"/>
      <c r="R8" s="1"/>
    </row>
    <row r="9" spans="1:18" x14ac:dyDescent="0.2">
      <c r="A9" s="20" t="s">
        <v>29</v>
      </c>
      <c r="B9" s="13"/>
      <c r="C9" s="29">
        <v>8164</v>
      </c>
      <c r="D9" s="13">
        <f>SUM(B9:C9)</f>
        <v>8164</v>
      </c>
      <c r="E9" s="46"/>
      <c r="F9" s="13"/>
      <c r="G9" s="89">
        <f t="shared" ref="G9:G10" si="1">+B9+E9</f>
        <v>0</v>
      </c>
      <c r="H9" s="89">
        <f t="shared" ref="H9:H10" si="2">+C9+F9</f>
        <v>8164</v>
      </c>
      <c r="I9" s="89">
        <f t="shared" ref="I9:I10" si="3">+G9+H9</f>
        <v>8164</v>
      </c>
      <c r="J9" s="21" t="s">
        <v>14</v>
      </c>
      <c r="K9" s="3">
        <v>10469</v>
      </c>
      <c r="L9" s="14">
        <v>46387</v>
      </c>
      <c r="M9" s="3">
        <f>SUM(K9:L9)</f>
        <v>56856</v>
      </c>
      <c r="N9" s="3">
        <v>-921</v>
      </c>
      <c r="O9" s="3">
        <v>3174</v>
      </c>
      <c r="P9" s="3">
        <f>+K9+N9</f>
        <v>9548</v>
      </c>
      <c r="Q9" s="3">
        <f>+L9+O9</f>
        <v>49561</v>
      </c>
      <c r="R9" s="3">
        <f>+P9+Q9</f>
        <v>59109</v>
      </c>
    </row>
    <row r="10" spans="1:18" x14ac:dyDescent="0.2">
      <c r="A10" s="42" t="s">
        <v>69</v>
      </c>
      <c r="B10" s="30"/>
      <c r="C10" s="31"/>
      <c r="D10" s="30">
        <f>SUM(B10:C10)</f>
        <v>0</v>
      </c>
      <c r="E10" s="71"/>
      <c r="F10" s="30"/>
      <c r="G10" s="56">
        <f t="shared" si="1"/>
        <v>0</v>
      </c>
      <c r="H10" s="56">
        <f t="shared" si="2"/>
        <v>0</v>
      </c>
      <c r="I10" s="56">
        <f t="shared" si="3"/>
        <v>0</v>
      </c>
      <c r="J10" s="20"/>
      <c r="K10" s="2"/>
      <c r="L10" s="25"/>
      <c r="M10" s="3"/>
      <c r="N10" s="3"/>
      <c r="O10" s="3"/>
      <c r="P10" s="1"/>
      <c r="Q10" s="1"/>
      <c r="R10" s="1"/>
    </row>
    <row r="11" spans="1:18" x14ac:dyDescent="0.2">
      <c r="A11" s="21"/>
      <c r="B11" s="3"/>
      <c r="C11" s="14"/>
      <c r="D11" s="3"/>
      <c r="E11" s="8"/>
      <c r="F11" s="8"/>
      <c r="G11" s="8"/>
      <c r="H11" s="8"/>
      <c r="I11" s="8"/>
      <c r="J11" s="21" t="s">
        <v>24</v>
      </c>
      <c r="K11" s="3">
        <v>5595325</v>
      </c>
      <c r="L11" s="14">
        <v>286638</v>
      </c>
      <c r="M11" s="3">
        <f>SUM(K11:L11)</f>
        <v>5881963</v>
      </c>
      <c r="N11" s="3">
        <v>140624</v>
      </c>
      <c r="O11" s="3">
        <v>3035</v>
      </c>
      <c r="P11" s="3">
        <f>+K11+N11</f>
        <v>5735949</v>
      </c>
      <c r="Q11" s="3">
        <f>+L11+O11</f>
        <v>289673</v>
      </c>
      <c r="R11" s="3">
        <f>+P11+Q11</f>
        <v>6025622</v>
      </c>
    </row>
    <row r="12" spans="1:18" x14ac:dyDescent="0.2">
      <c r="A12" s="21" t="s">
        <v>60</v>
      </c>
      <c r="B12" s="3">
        <f>SUM(B13)</f>
        <v>1000</v>
      </c>
      <c r="C12" s="3">
        <f>SUM(C13)</f>
        <v>0</v>
      </c>
      <c r="D12" s="3">
        <f>SUM(D13)</f>
        <v>1000</v>
      </c>
      <c r="E12" s="3">
        <f t="shared" ref="E12:I12" si="4">SUM(E13)</f>
        <v>0</v>
      </c>
      <c r="F12" s="3">
        <f t="shared" si="4"/>
        <v>0</v>
      </c>
      <c r="G12" s="3">
        <f t="shared" si="4"/>
        <v>1000</v>
      </c>
      <c r="H12" s="3">
        <f t="shared" si="4"/>
        <v>0</v>
      </c>
      <c r="I12" s="3">
        <f t="shared" si="4"/>
        <v>1000</v>
      </c>
      <c r="J12" s="58" t="s">
        <v>72</v>
      </c>
      <c r="K12" s="54">
        <v>2529978</v>
      </c>
      <c r="L12" s="31"/>
      <c r="M12" s="30">
        <f>SUM(K12:L12)</f>
        <v>2529978</v>
      </c>
      <c r="N12" s="1"/>
      <c r="O12" s="1"/>
      <c r="P12" s="30">
        <f>+K12+N12</f>
        <v>2529978</v>
      </c>
      <c r="Q12" s="30">
        <f>+L12+O12</f>
        <v>0</v>
      </c>
      <c r="R12" s="30">
        <f>+P12+Q12</f>
        <v>2529978</v>
      </c>
    </row>
    <row r="13" spans="1:18" x14ac:dyDescent="0.2">
      <c r="A13" s="20" t="s">
        <v>71</v>
      </c>
      <c r="B13" s="13">
        <v>1000</v>
      </c>
      <c r="C13" s="29"/>
      <c r="D13" s="13">
        <f>SUM(B13:C13)</f>
        <v>1000</v>
      </c>
      <c r="E13" s="46"/>
      <c r="F13" s="13"/>
      <c r="G13" s="89">
        <f>+B13+E13</f>
        <v>1000</v>
      </c>
      <c r="H13" s="89">
        <f>+C13+F13</f>
        <v>0</v>
      </c>
      <c r="I13" s="89">
        <f>+G13+H13</f>
        <v>1000</v>
      </c>
      <c r="J13" s="58" t="s">
        <v>79</v>
      </c>
      <c r="K13" s="54">
        <v>148206</v>
      </c>
      <c r="L13" s="31"/>
      <c r="M13" s="30">
        <f>SUM(K13:L13)</f>
        <v>148206</v>
      </c>
      <c r="N13" s="1"/>
      <c r="O13" s="2"/>
      <c r="P13" s="30">
        <f t="shared" ref="P13:P14" si="5">+K13+N13</f>
        <v>148206</v>
      </c>
      <c r="Q13" s="30">
        <f t="shared" ref="Q13:Q14" si="6">+L13+O13</f>
        <v>0</v>
      </c>
      <c r="R13" s="30">
        <f t="shared" ref="R13:R14" si="7">+P13+Q13</f>
        <v>148206</v>
      </c>
    </row>
    <row r="14" spans="1:18" x14ac:dyDescent="0.2">
      <c r="A14" s="20"/>
      <c r="B14" s="13"/>
      <c r="C14" s="29"/>
      <c r="D14" s="13">
        <f>SUM(B14:C14)</f>
        <v>0</v>
      </c>
      <c r="E14" s="46"/>
      <c r="F14" s="13"/>
      <c r="G14" s="89">
        <f>+B14+E14</f>
        <v>0</v>
      </c>
      <c r="H14" s="89">
        <f>+C14+F14</f>
        <v>0</v>
      </c>
      <c r="I14" s="89">
        <f>+G14+H14</f>
        <v>0</v>
      </c>
      <c r="J14" s="58"/>
      <c r="K14" s="30"/>
      <c r="L14" s="64"/>
      <c r="M14" s="30">
        <f>SUM(K14:L14)</f>
        <v>0</v>
      </c>
      <c r="N14" s="1"/>
      <c r="O14" s="1"/>
      <c r="P14" s="30">
        <f t="shared" si="5"/>
        <v>0</v>
      </c>
      <c r="Q14" s="30">
        <f t="shared" si="6"/>
        <v>0</v>
      </c>
      <c r="R14" s="30">
        <f t="shared" si="7"/>
        <v>0</v>
      </c>
    </row>
    <row r="15" spans="1:18" x14ac:dyDescent="0.2">
      <c r="A15" s="20"/>
      <c r="B15" s="13"/>
      <c r="C15" s="29"/>
      <c r="D15" s="13"/>
      <c r="E15" s="46"/>
      <c r="F15" s="46"/>
      <c r="G15" s="46"/>
      <c r="H15" s="46"/>
      <c r="I15" s="46"/>
      <c r="J15" s="21"/>
      <c r="K15" s="3"/>
      <c r="L15" s="14"/>
      <c r="M15" s="3"/>
      <c r="N15" s="1"/>
      <c r="O15" s="1"/>
      <c r="P15" s="1"/>
      <c r="Q15" s="1"/>
      <c r="R15" s="1"/>
    </row>
    <row r="16" spans="1:18" x14ac:dyDescent="0.2">
      <c r="A16" s="21" t="s">
        <v>17</v>
      </c>
      <c r="B16" s="3">
        <f>SUM(B17:B25)</f>
        <v>8172525</v>
      </c>
      <c r="C16" s="3">
        <f>SUM(C17:C25)</f>
        <v>0</v>
      </c>
      <c r="D16" s="3">
        <f>SUM(D17:D25)</f>
        <v>8172525</v>
      </c>
      <c r="E16" s="3">
        <f t="shared" ref="E16:I16" si="8">SUM(E17:E25)</f>
        <v>0</v>
      </c>
      <c r="F16" s="3">
        <f t="shared" si="8"/>
        <v>0</v>
      </c>
      <c r="G16" s="3">
        <f t="shared" si="8"/>
        <v>8172525</v>
      </c>
      <c r="H16" s="3">
        <f t="shared" si="8"/>
        <v>0</v>
      </c>
      <c r="I16" s="3">
        <f t="shared" si="8"/>
        <v>8172525</v>
      </c>
      <c r="J16" s="21" t="s">
        <v>25</v>
      </c>
      <c r="K16" s="3">
        <v>16500</v>
      </c>
      <c r="L16" s="14">
        <v>52549</v>
      </c>
      <c r="M16" s="3">
        <f>SUM(K16:L16)</f>
        <v>69049</v>
      </c>
      <c r="N16" s="1"/>
      <c r="O16" s="1"/>
      <c r="P16" s="3">
        <f>+K16+N16</f>
        <v>16500</v>
      </c>
      <c r="Q16" s="3">
        <f>+L16+O16</f>
        <v>52549</v>
      </c>
      <c r="R16" s="3">
        <f>+P16+Q16</f>
        <v>69049</v>
      </c>
    </row>
    <row r="17" spans="1:18" x14ac:dyDescent="0.2">
      <c r="A17" s="20" t="s">
        <v>31</v>
      </c>
      <c r="B17" s="13">
        <v>25</v>
      </c>
      <c r="C17" s="29"/>
      <c r="D17" s="13">
        <f>SUM(B17:C17)</f>
        <v>25</v>
      </c>
      <c r="E17" s="46"/>
      <c r="F17" s="13"/>
      <c r="G17" s="89">
        <f>+B17+E17</f>
        <v>25</v>
      </c>
      <c r="H17" s="89">
        <f>+C17+F17</f>
        <v>0</v>
      </c>
      <c r="I17" s="89">
        <f>+G17+H17</f>
        <v>25</v>
      </c>
      <c r="J17" s="20"/>
      <c r="K17" s="2"/>
      <c r="L17" s="25"/>
      <c r="M17" s="13"/>
      <c r="N17" s="1"/>
      <c r="O17" s="1"/>
      <c r="P17" s="1"/>
      <c r="Q17" s="1"/>
      <c r="R17" s="1"/>
    </row>
    <row r="18" spans="1:18" x14ac:dyDescent="0.2">
      <c r="A18" s="20" t="s">
        <v>32</v>
      </c>
      <c r="B18" s="13">
        <v>380000</v>
      </c>
      <c r="C18" s="29"/>
      <c r="D18" s="13">
        <f t="shared" ref="D18:D28" si="9">SUM(B18:C18)</f>
        <v>380000</v>
      </c>
      <c r="E18" s="46"/>
      <c r="F18" s="13"/>
      <c r="G18" s="89">
        <f t="shared" ref="G18:G25" si="10">+B18+E18</f>
        <v>380000</v>
      </c>
      <c r="H18" s="89">
        <f t="shared" ref="H18:H25" si="11">+C18+F18</f>
        <v>0</v>
      </c>
      <c r="I18" s="89">
        <f t="shared" ref="I18:I25" si="12">+G18+H18</f>
        <v>380000</v>
      </c>
      <c r="J18" s="21" t="s">
        <v>26</v>
      </c>
      <c r="K18" s="3">
        <f>SUM(K19:K23)</f>
        <v>3603041</v>
      </c>
      <c r="L18" s="14">
        <f>SUM(L19:L23)</f>
        <v>1713565</v>
      </c>
      <c r="M18" s="3">
        <f>SUM(M19:M23)</f>
        <v>5316606</v>
      </c>
      <c r="N18" s="3">
        <f>SUM(N19:N23)</f>
        <v>8230</v>
      </c>
      <c r="O18" s="3">
        <f t="shared" ref="O18:R18" si="13">SUM(O19:O23)</f>
        <v>125555</v>
      </c>
      <c r="P18" s="3">
        <f t="shared" si="13"/>
        <v>3611271</v>
      </c>
      <c r="Q18" s="3">
        <f t="shared" si="13"/>
        <v>1839120</v>
      </c>
      <c r="R18" s="3">
        <f t="shared" si="13"/>
        <v>5450391</v>
      </c>
    </row>
    <row r="19" spans="1:18" x14ac:dyDescent="0.2">
      <c r="A19" s="20" t="s">
        <v>33</v>
      </c>
      <c r="B19" s="13">
        <v>285000</v>
      </c>
      <c r="C19" s="29"/>
      <c r="D19" s="13">
        <f t="shared" si="9"/>
        <v>285000</v>
      </c>
      <c r="E19" s="13"/>
      <c r="F19" s="27"/>
      <c r="G19" s="89">
        <f t="shared" si="10"/>
        <v>285000</v>
      </c>
      <c r="H19" s="89">
        <f t="shared" si="11"/>
        <v>0</v>
      </c>
      <c r="I19" s="89">
        <f t="shared" si="12"/>
        <v>285000</v>
      </c>
      <c r="J19" t="s">
        <v>70</v>
      </c>
      <c r="K19" s="2">
        <v>1794976</v>
      </c>
      <c r="M19" s="13">
        <f>SUM(K19:L19)</f>
        <v>1794976</v>
      </c>
      <c r="N19" s="1"/>
      <c r="O19" s="1"/>
      <c r="P19" s="2">
        <f>+K19+N19</f>
        <v>1794976</v>
      </c>
      <c r="Q19" s="2">
        <f>+L19+O19</f>
        <v>0</v>
      </c>
      <c r="R19" s="2">
        <f>+P19+Q19</f>
        <v>1794976</v>
      </c>
    </row>
    <row r="20" spans="1:18" x14ac:dyDescent="0.2">
      <c r="A20" s="20" t="s">
        <v>34</v>
      </c>
      <c r="B20" s="13">
        <v>7500000</v>
      </c>
      <c r="C20" s="29"/>
      <c r="D20" s="13">
        <f t="shared" si="9"/>
        <v>7500000</v>
      </c>
      <c r="E20" s="46"/>
      <c r="F20" s="13"/>
      <c r="G20" s="89">
        <f t="shared" si="10"/>
        <v>7500000</v>
      </c>
      <c r="H20" s="89">
        <f t="shared" si="11"/>
        <v>0</v>
      </c>
      <c r="I20" s="89">
        <f t="shared" si="12"/>
        <v>7500000</v>
      </c>
      <c r="J20" s="20" t="s">
        <v>53</v>
      </c>
      <c r="K20" s="50">
        <v>10316</v>
      </c>
      <c r="L20" s="65">
        <v>82501</v>
      </c>
      <c r="M20" s="13">
        <f>SUM(K20:L20)</f>
        <v>92817</v>
      </c>
      <c r="N20" s="13">
        <v>1900</v>
      </c>
      <c r="O20" s="1">
        <v>10652</v>
      </c>
      <c r="P20" s="2">
        <f t="shared" ref="P20:P22" si="14">+K20+N20</f>
        <v>12216</v>
      </c>
      <c r="Q20" s="2">
        <f t="shared" ref="Q20:Q22" si="15">+L20+O20</f>
        <v>93153</v>
      </c>
      <c r="R20" s="2">
        <f t="shared" ref="R20:R22" si="16">+P20+Q20</f>
        <v>105369</v>
      </c>
    </row>
    <row r="21" spans="1:18" x14ac:dyDescent="0.2">
      <c r="A21" s="20" t="s">
        <v>35</v>
      </c>
      <c r="B21" s="13"/>
      <c r="C21" s="29"/>
      <c r="D21" s="13">
        <f t="shared" si="9"/>
        <v>0</v>
      </c>
      <c r="E21" s="46"/>
      <c r="F21" s="13"/>
      <c r="G21" s="89">
        <f t="shared" si="10"/>
        <v>0</v>
      </c>
      <c r="H21" s="89">
        <f t="shared" si="11"/>
        <v>0</v>
      </c>
      <c r="I21" s="89">
        <f t="shared" si="12"/>
        <v>0</v>
      </c>
      <c r="J21" s="20" t="s">
        <v>65</v>
      </c>
      <c r="K21" s="50">
        <v>54500</v>
      </c>
      <c r="L21" s="65"/>
      <c r="M21" s="13">
        <f>SUM(K21:L21)</f>
        <v>54500</v>
      </c>
      <c r="N21" s="13"/>
      <c r="O21" s="1">
        <v>114903</v>
      </c>
      <c r="P21" s="2">
        <f t="shared" si="14"/>
        <v>54500</v>
      </c>
      <c r="Q21" s="2">
        <f t="shared" si="15"/>
        <v>114903</v>
      </c>
      <c r="R21" s="2">
        <f t="shared" si="16"/>
        <v>169403</v>
      </c>
    </row>
    <row r="22" spans="1:18" x14ac:dyDescent="0.2">
      <c r="A22" s="20" t="s">
        <v>8</v>
      </c>
      <c r="B22" s="13">
        <v>1500</v>
      </c>
      <c r="C22" s="29"/>
      <c r="D22" s="13">
        <f t="shared" si="9"/>
        <v>1500</v>
      </c>
      <c r="E22" s="46"/>
      <c r="F22" s="13"/>
      <c r="G22" s="89">
        <f t="shared" si="10"/>
        <v>1500</v>
      </c>
      <c r="H22" s="89">
        <f t="shared" si="11"/>
        <v>0</v>
      </c>
      <c r="I22" s="89">
        <f t="shared" si="12"/>
        <v>1500</v>
      </c>
      <c r="J22" s="20" t="s">
        <v>54</v>
      </c>
      <c r="K22" s="48">
        <v>1743249</v>
      </c>
      <c r="L22" s="47">
        <v>1631064</v>
      </c>
      <c r="M22" s="13">
        <f>SUM(K22:L22)</f>
        <v>3374313</v>
      </c>
      <c r="N22" s="13">
        <v>6330</v>
      </c>
      <c r="O22" s="1"/>
      <c r="P22" s="2">
        <f t="shared" si="14"/>
        <v>1749579</v>
      </c>
      <c r="Q22" s="2">
        <f t="shared" si="15"/>
        <v>1631064</v>
      </c>
      <c r="R22" s="2">
        <f t="shared" si="16"/>
        <v>3380643</v>
      </c>
    </row>
    <row r="23" spans="1:18" x14ac:dyDescent="0.2">
      <c r="A23" s="20" t="s">
        <v>36</v>
      </c>
      <c r="B23" s="13"/>
      <c r="C23" s="29"/>
      <c r="D23" s="13">
        <f t="shared" si="9"/>
        <v>0</v>
      </c>
      <c r="E23" s="46"/>
      <c r="F23" s="13"/>
      <c r="G23" s="89">
        <f t="shared" si="10"/>
        <v>0</v>
      </c>
      <c r="H23" s="89">
        <f t="shared" si="11"/>
        <v>0</v>
      </c>
      <c r="I23" s="89">
        <f t="shared" si="12"/>
        <v>0</v>
      </c>
      <c r="J23" s="20" t="s">
        <v>81</v>
      </c>
      <c r="K23" s="50"/>
      <c r="L23" s="65" t="s">
        <v>90</v>
      </c>
      <c r="M23" s="13">
        <f>SUM(K23:L23)</f>
        <v>0</v>
      </c>
      <c r="N23" s="13"/>
      <c r="O23" s="1"/>
      <c r="P23" s="2"/>
      <c r="Q23" s="2"/>
      <c r="R23" s="2"/>
    </row>
    <row r="24" spans="1:18" x14ac:dyDescent="0.2">
      <c r="A24" s="20" t="s">
        <v>7</v>
      </c>
      <c r="B24" s="13">
        <v>6000</v>
      </c>
      <c r="C24" s="29"/>
      <c r="D24" s="13">
        <f t="shared" si="9"/>
        <v>6000</v>
      </c>
      <c r="E24" s="13"/>
      <c r="F24" s="27"/>
      <c r="G24" s="89">
        <f t="shared" si="10"/>
        <v>6000</v>
      </c>
      <c r="H24" s="89">
        <f t="shared" si="11"/>
        <v>0</v>
      </c>
      <c r="I24" s="89">
        <f t="shared" si="12"/>
        <v>6000</v>
      </c>
      <c r="K24" s="1"/>
      <c r="M24" s="1"/>
      <c r="N24" s="13"/>
      <c r="O24" s="1"/>
      <c r="P24" s="1"/>
      <c r="Q24" s="1"/>
      <c r="R24" s="1"/>
    </row>
    <row r="25" spans="1:18" x14ac:dyDescent="0.2">
      <c r="A25" s="1" t="s">
        <v>62</v>
      </c>
      <c r="B25" s="13"/>
      <c r="C25" s="29"/>
      <c r="D25" s="13">
        <f t="shared" si="9"/>
        <v>0</v>
      </c>
      <c r="E25" s="46"/>
      <c r="F25" s="13"/>
      <c r="G25" s="89">
        <f t="shared" si="10"/>
        <v>0</v>
      </c>
      <c r="H25" s="89">
        <f t="shared" si="11"/>
        <v>0</v>
      </c>
      <c r="I25" s="89">
        <f t="shared" si="12"/>
        <v>0</v>
      </c>
      <c r="J25" s="21" t="s">
        <v>4</v>
      </c>
      <c r="K25" s="3">
        <v>4608003</v>
      </c>
      <c r="L25" s="14">
        <v>476359</v>
      </c>
      <c r="M25" s="3">
        <f>SUM(K25:L25)</f>
        <v>5084362</v>
      </c>
      <c r="N25" s="3">
        <v>25327</v>
      </c>
      <c r="O25" s="3">
        <v>2274</v>
      </c>
      <c r="P25" s="3">
        <f t="shared" ref="P25" si="17">+K25+N25</f>
        <v>4633330</v>
      </c>
      <c r="Q25" s="3">
        <f t="shared" ref="Q25" si="18">+L25+O25</f>
        <v>478633</v>
      </c>
      <c r="R25" s="3">
        <f t="shared" ref="R25" si="19">+P25+Q25</f>
        <v>5111963</v>
      </c>
    </row>
    <row r="26" spans="1:18" x14ac:dyDescent="0.2">
      <c r="A26" s="20"/>
      <c r="B26" s="13"/>
      <c r="C26" s="29"/>
      <c r="D26" s="13"/>
      <c r="E26" s="46"/>
      <c r="F26" s="46"/>
      <c r="G26" s="46"/>
      <c r="H26" s="46"/>
      <c r="I26" s="46"/>
      <c r="J26" s="58" t="s">
        <v>55</v>
      </c>
      <c r="K26" s="30"/>
      <c r="L26" s="31"/>
      <c r="M26" s="30">
        <f>SUM(K26:L26)</f>
        <v>0</v>
      </c>
      <c r="N26" s="13"/>
      <c r="O26" s="1"/>
      <c r="P26" s="30">
        <f t="shared" ref="P26" si="20">+K26+N26</f>
        <v>0</v>
      </c>
      <c r="Q26" s="30">
        <f t="shared" ref="Q26" si="21">+L26+O26</f>
        <v>0</v>
      </c>
      <c r="R26" s="30">
        <f t="shared" ref="R26" si="22">+P26+Q26</f>
        <v>0</v>
      </c>
    </row>
    <row r="27" spans="1:18" x14ac:dyDescent="0.2">
      <c r="A27" s="21" t="s">
        <v>37</v>
      </c>
      <c r="B27" s="3">
        <f>SUM(B28:B37)</f>
        <v>3701826</v>
      </c>
      <c r="C27" s="14">
        <f>SUM(C28:C37)</f>
        <v>127495</v>
      </c>
      <c r="D27" s="3">
        <f>SUM(D28:D37)</f>
        <v>3829321</v>
      </c>
      <c r="E27" s="3">
        <f t="shared" ref="E27:I27" si="23">SUM(E28:E37)</f>
        <v>0</v>
      </c>
      <c r="F27" s="3">
        <f t="shared" si="23"/>
        <v>0</v>
      </c>
      <c r="G27" s="3">
        <f t="shared" si="23"/>
        <v>3701826</v>
      </c>
      <c r="H27" s="3">
        <f t="shared" si="23"/>
        <v>127495</v>
      </c>
      <c r="I27" s="3">
        <f t="shared" si="23"/>
        <v>3829321</v>
      </c>
      <c r="K27" s="1"/>
      <c r="M27" s="1"/>
      <c r="N27" s="13"/>
      <c r="O27" s="1"/>
      <c r="P27" s="1"/>
      <c r="Q27" s="1"/>
      <c r="R27" s="1"/>
    </row>
    <row r="28" spans="1:18" x14ac:dyDescent="0.2">
      <c r="A28" s="20" t="s">
        <v>38</v>
      </c>
      <c r="B28" s="13"/>
      <c r="C28" s="29"/>
      <c r="D28" s="13">
        <f t="shared" si="9"/>
        <v>0</v>
      </c>
      <c r="E28" s="13"/>
      <c r="F28" s="13"/>
      <c r="G28" s="89">
        <f t="shared" ref="G28" si="24">+B28+E28</f>
        <v>0</v>
      </c>
      <c r="H28" s="89">
        <f t="shared" ref="H28" si="25">+C28+F28</f>
        <v>0</v>
      </c>
      <c r="I28" s="89">
        <f t="shared" ref="I28" si="26">+G28+H28</f>
        <v>0</v>
      </c>
      <c r="J28" s="40" t="s">
        <v>3</v>
      </c>
      <c r="K28" s="3">
        <v>1623400</v>
      </c>
      <c r="L28" s="14"/>
      <c r="M28" s="3">
        <f>SUM(K28:L28)</f>
        <v>1623400</v>
      </c>
      <c r="N28" s="3">
        <v>15216</v>
      </c>
      <c r="O28" s="3"/>
      <c r="P28" s="3">
        <f t="shared" ref="P28" si="27">+K28+N28</f>
        <v>1638616</v>
      </c>
      <c r="Q28" s="3">
        <f t="shared" ref="Q28" si="28">+L28+O28</f>
        <v>0</v>
      </c>
      <c r="R28" s="3">
        <f t="shared" ref="R28" si="29">+P28+Q28</f>
        <v>1638616</v>
      </c>
    </row>
    <row r="29" spans="1:18" x14ac:dyDescent="0.2">
      <c r="A29" s="20" t="s">
        <v>6</v>
      </c>
      <c r="B29" s="13">
        <v>74674</v>
      </c>
      <c r="C29" s="29">
        <v>730</v>
      </c>
      <c r="D29" s="13">
        <f>SUM(B29:C29)</f>
        <v>75404</v>
      </c>
      <c r="E29" s="13"/>
      <c r="F29" s="13"/>
      <c r="G29" s="89">
        <f t="shared" ref="G29:G37" si="30">+B29+E29</f>
        <v>74674</v>
      </c>
      <c r="H29" s="89">
        <f t="shared" ref="H29:H37" si="31">+C29+F29</f>
        <v>730</v>
      </c>
      <c r="I29" s="89">
        <f t="shared" ref="I29:I37" si="32">+G29+H29</f>
        <v>75404</v>
      </c>
      <c r="K29" s="1"/>
      <c r="M29" s="1"/>
      <c r="N29" s="1"/>
      <c r="O29" s="1"/>
      <c r="P29" s="1"/>
      <c r="Q29" s="1"/>
      <c r="R29" s="1"/>
    </row>
    <row r="30" spans="1:18" x14ac:dyDescent="0.2">
      <c r="A30" s="20" t="s">
        <v>39</v>
      </c>
      <c r="B30" s="13">
        <v>6923</v>
      </c>
      <c r="C30" s="29"/>
      <c r="D30" s="13">
        <f t="shared" ref="D30:D37" si="33">SUM(B30:C30)</f>
        <v>6923</v>
      </c>
      <c r="E30" s="46"/>
      <c r="F30" s="13"/>
      <c r="G30" s="89">
        <f t="shared" si="30"/>
        <v>6923</v>
      </c>
      <c r="H30" s="89">
        <f t="shared" si="31"/>
        <v>0</v>
      </c>
      <c r="I30" s="89">
        <f t="shared" si="32"/>
        <v>6923</v>
      </c>
      <c r="J30" s="40" t="s">
        <v>27</v>
      </c>
      <c r="K30" s="3">
        <f>SUM(K31:K33)</f>
        <v>16075</v>
      </c>
      <c r="L30" s="14">
        <f>SUM(L31:L33)</f>
        <v>150433</v>
      </c>
      <c r="M30" s="3">
        <f>SUM(M31:M33)</f>
        <v>166508</v>
      </c>
      <c r="N30" s="3">
        <f t="shared" ref="N30:O30" si="34">SUM(N31:N33)</f>
        <v>26730</v>
      </c>
      <c r="O30" s="3">
        <f t="shared" si="34"/>
        <v>-93933</v>
      </c>
      <c r="P30" s="3">
        <f t="shared" ref="P30" si="35">+K30+N30</f>
        <v>42805</v>
      </c>
      <c r="Q30" s="3">
        <f t="shared" ref="Q30" si="36">+L30+O30</f>
        <v>56500</v>
      </c>
      <c r="R30" s="3">
        <f t="shared" ref="R30" si="37">+P30+Q30</f>
        <v>99305</v>
      </c>
    </row>
    <row r="31" spans="1:18" x14ac:dyDescent="0.2">
      <c r="A31" s="20" t="s">
        <v>40</v>
      </c>
      <c r="B31" s="13">
        <v>280048</v>
      </c>
      <c r="C31" s="29"/>
      <c r="D31" s="13">
        <f t="shared" si="33"/>
        <v>280048</v>
      </c>
      <c r="E31" s="46"/>
      <c r="F31" s="13"/>
      <c r="G31" s="89">
        <f t="shared" si="30"/>
        <v>280048</v>
      </c>
      <c r="H31" s="89">
        <f t="shared" si="31"/>
        <v>0</v>
      </c>
      <c r="I31" s="89">
        <f t="shared" si="32"/>
        <v>280048</v>
      </c>
      <c r="J31" s="20" t="s">
        <v>56</v>
      </c>
      <c r="K31" s="2"/>
      <c r="L31" s="29"/>
      <c r="M31" s="13">
        <f>SUM(K31:L31)</f>
        <v>0</v>
      </c>
      <c r="N31" s="13">
        <v>7851</v>
      </c>
      <c r="O31" s="1"/>
      <c r="P31" s="2">
        <f t="shared" ref="P31:P33" si="38">+K31+N31</f>
        <v>7851</v>
      </c>
      <c r="Q31" s="2">
        <f t="shared" ref="Q31:Q33" si="39">+L31+O31</f>
        <v>0</v>
      </c>
      <c r="R31" s="2">
        <f t="shared" ref="R31:R33" si="40">+P31+Q31</f>
        <v>7851</v>
      </c>
    </row>
    <row r="32" spans="1:18" x14ac:dyDescent="0.2">
      <c r="A32" s="20" t="s">
        <v>41</v>
      </c>
      <c r="B32" s="13">
        <v>70214</v>
      </c>
      <c r="C32" s="29">
        <v>126728</v>
      </c>
      <c r="D32" s="13">
        <f t="shared" si="33"/>
        <v>196942</v>
      </c>
      <c r="E32" s="46"/>
      <c r="F32" s="13"/>
      <c r="G32" s="89">
        <f t="shared" si="30"/>
        <v>70214</v>
      </c>
      <c r="H32" s="89">
        <f t="shared" si="31"/>
        <v>126728</v>
      </c>
      <c r="I32" s="89">
        <f t="shared" si="32"/>
        <v>196942</v>
      </c>
      <c r="J32" s="20" t="s">
        <v>57</v>
      </c>
      <c r="K32" s="13">
        <v>16075</v>
      </c>
      <c r="L32" s="29">
        <v>100433</v>
      </c>
      <c r="M32" s="13">
        <f>SUM(K32:L32)</f>
        <v>116508</v>
      </c>
      <c r="N32" s="13">
        <v>18879</v>
      </c>
      <c r="O32" s="1">
        <v>-93933</v>
      </c>
      <c r="P32" s="2">
        <f t="shared" si="38"/>
        <v>34954</v>
      </c>
      <c r="Q32" s="2">
        <f t="shared" si="39"/>
        <v>6500</v>
      </c>
      <c r="R32" s="2">
        <f t="shared" si="40"/>
        <v>41454</v>
      </c>
    </row>
    <row r="33" spans="1:18" x14ac:dyDescent="0.2">
      <c r="A33" s="28" t="s">
        <v>42</v>
      </c>
      <c r="B33" s="13">
        <v>2636197</v>
      </c>
      <c r="C33" s="29">
        <v>37</v>
      </c>
      <c r="D33" s="13">
        <f t="shared" si="33"/>
        <v>2636234</v>
      </c>
      <c r="E33" s="46"/>
      <c r="F33" s="13"/>
      <c r="G33" s="89">
        <f t="shared" si="30"/>
        <v>2636197</v>
      </c>
      <c r="H33" s="89">
        <f t="shared" si="31"/>
        <v>37</v>
      </c>
      <c r="I33" s="89">
        <f t="shared" si="32"/>
        <v>2636234</v>
      </c>
      <c r="J33" s="20" t="s">
        <v>80</v>
      </c>
      <c r="K33" s="18"/>
      <c r="L33" s="66">
        <v>50000</v>
      </c>
      <c r="M33" s="13">
        <f>SUM(K33:L33)</f>
        <v>50000</v>
      </c>
      <c r="N33" s="1"/>
      <c r="O33" s="1"/>
      <c r="P33" s="2">
        <f t="shared" si="38"/>
        <v>0</v>
      </c>
      <c r="Q33" s="2">
        <f t="shared" si="39"/>
        <v>50000</v>
      </c>
      <c r="R33" s="2">
        <f t="shared" si="40"/>
        <v>50000</v>
      </c>
    </row>
    <row r="34" spans="1:18" x14ac:dyDescent="0.2">
      <c r="A34" s="28" t="s">
        <v>43</v>
      </c>
      <c r="B34" s="13">
        <v>633770</v>
      </c>
      <c r="C34" s="29"/>
      <c r="D34" s="13">
        <f t="shared" si="33"/>
        <v>633770</v>
      </c>
      <c r="E34" s="46"/>
      <c r="F34" s="13"/>
      <c r="G34" s="89">
        <f t="shared" si="30"/>
        <v>633770</v>
      </c>
      <c r="H34" s="89">
        <f t="shared" si="31"/>
        <v>0</v>
      </c>
      <c r="I34" s="89">
        <f t="shared" si="32"/>
        <v>633770</v>
      </c>
      <c r="J34" s="20"/>
      <c r="K34" s="3"/>
      <c r="L34" s="14"/>
      <c r="M34" s="3"/>
      <c r="N34" s="1"/>
      <c r="O34" s="1"/>
      <c r="P34" s="1"/>
      <c r="Q34" s="1"/>
      <c r="R34" s="1"/>
    </row>
    <row r="35" spans="1:18" x14ac:dyDescent="0.2">
      <c r="A35" s="28" t="s">
        <v>44</v>
      </c>
      <c r="B35" s="13"/>
      <c r="C35" s="29"/>
      <c r="D35" s="13">
        <f t="shared" si="33"/>
        <v>0</v>
      </c>
      <c r="E35" s="46"/>
      <c r="F35" s="13"/>
      <c r="G35" s="89">
        <f t="shared" si="30"/>
        <v>0</v>
      </c>
      <c r="H35" s="89">
        <f t="shared" si="31"/>
        <v>0</v>
      </c>
      <c r="I35" s="89">
        <f t="shared" si="32"/>
        <v>0</v>
      </c>
      <c r="J35" s="21"/>
      <c r="K35" s="13"/>
      <c r="L35" s="14"/>
      <c r="M35" s="3"/>
      <c r="N35" s="1"/>
      <c r="O35" s="1"/>
      <c r="P35" s="1"/>
      <c r="Q35" s="1"/>
      <c r="R35" s="1"/>
    </row>
    <row r="36" spans="1:18" x14ac:dyDescent="0.2">
      <c r="A36" s="28" t="s">
        <v>45</v>
      </c>
      <c r="B36" s="3"/>
      <c r="C36" s="14"/>
      <c r="D36" s="13">
        <f t="shared" si="33"/>
        <v>0</v>
      </c>
      <c r="E36" s="46"/>
      <c r="F36" s="13"/>
      <c r="G36" s="89">
        <f t="shared" si="30"/>
        <v>0</v>
      </c>
      <c r="H36" s="89">
        <f t="shared" si="31"/>
        <v>0</v>
      </c>
      <c r="I36" s="89">
        <f t="shared" si="32"/>
        <v>0</v>
      </c>
      <c r="J36" s="21"/>
      <c r="K36" s="3"/>
      <c r="L36" s="14"/>
      <c r="M36" s="3"/>
      <c r="N36" s="1"/>
      <c r="O36" s="1"/>
      <c r="P36" s="1"/>
      <c r="Q36" s="1"/>
      <c r="R36" s="1"/>
    </row>
    <row r="37" spans="1:18" x14ac:dyDescent="0.2">
      <c r="A37" s="28" t="s">
        <v>46</v>
      </c>
      <c r="B37" s="13"/>
      <c r="C37" s="29"/>
      <c r="D37" s="13">
        <f t="shared" si="33"/>
        <v>0</v>
      </c>
      <c r="E37" s="46"/>
      <c r="F37" s="13"/>
      <c r="G37" s="89">
        <f t="shared" si="30"/>
        <v>0</v>
      </c>
      <c r="H37" s="89">
        <f t="shared" si="31"/>
        <v>0</v>
      </c>
      <c r="I37" s="89">
        <f t="shared" si="32"/>
        <v>0</v>
      </c>
      <c r="J37" s="20"/>
      <c r="K37" s="3"/>
      <c r="L37" s="14"/>
      <c r="M37" s="3"/>
      <c r="N37" s="1"/>
      <c r="O37" s="1"/>
      <c r="P37" s="1"/>
      <c r="Q37" s="1"/>
      <c r="R37" s="1"/>
    </row>
    <row r="38" spans="1:18" x14ac:dyDescent="0.2">
      <c r="A38" s="20"/>
      <c r="B38" s="13"/>
      <c r="C38" s="29"/>
      <c r="D38" s="13"/>
      <c r="E38" s="46"/>
      <c r="F38" s="46"/>
      <c r="G38" s="46"/>
      <c r="H38" s="46"/>
      <c r="I38" s="46"/>
      <c r="J38" s="20"/>
      <c r="K38" s="3"/>
      <c r="L38" s="14"/>
      <c r="M38" s="3"/>
      <c r="N38" s="1"/>
      <c r="O38" s="1"/>
      <c r="P38" s="1"/>
      <c r="Q38" s="1"/>
      <c r="R38" s="1"/>
    </row>
    <row r="39" spans="1:18" x14ac:dyDescent="0.2">
      <c r="A39" s="21" t="s">
        <v>47</v>
      </c>
      <c r="B39" s="3">
        <f>SUM(B40:B40)</f>
        <v>10191088</v>
      </c>
      <c r="C39" s="3">
        <f>SUM(C40:C40)</f>
        <v>0</v>
      </c>
      <c r="D39" s="3">
        <f>SUM(D40:D40)</f>
        <v>10191088</v>
      </c>
      <c r="E39" s="3">
        <f t="shared" ref="E39:I39" si="41">SUM(E40:E40)</f>
        <v>0</v>
      </c>
      <c r="F39" s="3">
        <f t="shared" si="41"/>
        <v>0</v>
      </c>
      <c r="G39" s="3">
        <f t="shared" si="41"/>
        <v>10191088</v>
      </c>
      <c r="H39" s="3">
        <f t="shared" si="41"/>
        <v>0</v>
      </c>
      <c r="I39" s="3">
        <f t="shared" si="41"/>
        <v>10191088</v>
      </c>
      <c r="J39" s="20"/>
      <c r="K39" s="3"/>
      <c r="L39" s="14"/>
      <c r="M39" s="3"/>
      <c r="N39" s="1"/>
      <c r="O39" s="1"/>
      <c r="P39" s="1"/>
      <c r="Q39" s="1"/>
      <c r="R39" s="1"/>
    </row>
    <row r="40" spans="1:18" x14ac:dyDescent="0.2">
      <c r="A40" s="28" t="s">
        <v>48</v>
      </c>
      <c r="B40" s="13">
        <v>10191088</v>
      </c>
      <c r="C40" s="29"/>
      <c r="D40" s="13">
        <f>SUM(B40:C40)</f>
        <v>10191088</v>
      </c>
      <c r="E40" s="46"/>
      <c r="F40" s="13"/>
      <c r="G40" s="89">
        <f t="shared" ref="G40" si="42">+B40+E40</f>
        <v>10191088</v>
      </c>
      <c r="H40" s="89">
        <f t="shared" ref="H40" si="43">+C40+F40</f>
        <v>0</v>
      </c>
      <c r="I40" s="89">
        <f t="shared" ref="I40" si="44">+G40+H40</f>
        <v>10191088</v>
      </c>
      <c r="J40" s="20"/>
      <c r="K40" s="3"/>
      <c r="L40" s="14"/>
      <c r="M40" s="3"/>
      <c r="N40" s="1"/>
      <c r="O40" s="1"/>
      <c r="P40" s="1"/>
      <c r="Q40" s="1"/>
      <c r="R40" s="1"/>
    </row>
    <row r="41" spans="1:18" x14ac:dyDescent="0.2">
      <c r="A41" s="20"/>
      <c r="B41" s="13"/>
      <c r="C41" s="29"/>
      <c r="D41" s="13"/>
      <c r="E41" s="46"/>
      <c r="F41" s="46"/>
      <c r="G41" s="46"/>
      <c r="H41" s="46"/>
      <c r="I41" s="46"/>
      <c r="J41" s="15" t="s">
        <v>5</v>
      </c>
      <c r="K41" s="3">
        <f>SUM(K42:K44)</f>
        <v>1534586</v>
      </c>
      <c r="L41" s="14">
        <f>SUM(L42:L44)</f>
        <v>0</v>
      </c>
      <c r="M41" s="3">
        <f>SUM(M42:M44)</f>
        <v>1534586</v>
      </c>
      <c r="N41" s="3">
        <f t="shared" ref="N41:R41" si="45">SUM(N42:N44)</f>
        <v>2347992</v>
      </c>
      <c r="O41" s="3">
        <f t="shared" si="45"/>
        <v>0</v>
      </c>
      <c r="P41" s="3">
        <f t="shared" si="45"/>
        <v>3882578</v>
      </c>
      <c r="Q41" s="3">
        <f t="shared" si="45"/>
        <v>0</v>
      </c>
      <c r="R41" s="3">
        <f t="shared" si="45"/>
        <v>3882578</v>
      </c>
    </row>
    <row r="42" spans="1:18" x14ac:dyDescent="0.2">
      <c r="A42" s="21" t="s">
        <v>49</v>
      </c>
      <c r="B42" s="3">
        <f>SUM(B43)</f>
        <v>50000</v>
      </c>
      <c r="C42" s="14">
        <f>SUM(C43)</f>
        <v>0</v>
      </c>
      <c r="D42" s="3">
        <f>SUM(D43)</f>
        <v>50000</v>
      </c>
      <c r="E42" s="3">
        <f t="shared" ref="E42:I42" si="46">SUM(E43)</f>
        <v>0</v>
      </c>
      <c r="F42" s="3">
        <f t="shared" si="46"/>
        <v>0</v>
      </c>
      <c r="G42" s="3">
        <f t="shared" si="46"/>
        <v>50000</v>
      </c>
      <c r="H42" s="3">
        <f t="shared" si="46"/>
        <v>0</v>
      </c>
      <c r="I42" s="3">
        <f t="shared" si="46"/>
        <v>50000</v>
      </c>
      <c r="J42" s="22" t="s">
        <v>9</v>
      </c>
      <c r="K42" s="50">
        <v>1489586</v>
      </c>
      <c r="L42" s="25"/>
      <c r="M42" s="13">
        <f>SUM(K42:L42)</f>
        <v>1489586</v>
      </c>
      <c r="N42" s="13">
        <v>2349200</v>
      </c>
      <c r="O42" s="1"/>
      <c r="P42" s="2">
        <f t="shared" ref="P42" si="47">+K42+N42</f>
        <v>3838786</v>
      </c>
      <c r="Q42" s="2">
        <f t="shared" ref="Q42" si="48">+L42+O42</f>
        <v>0</v>
      </c>
      <c r="R42" s="2">
        <f t="shared" ref="R42" si="49">+P42+Q42</f>
        <v>3838786</v>
      </c>
    </row>
    <row r="43" spans="1:18" x14ac:dyDescent="0.2">
      <c r="A43" s="20" t="s">
        <v>50</v>
      </c>
      <c r="B43" s="13">
        <v>50000</v>
      </c>
      <c r="C43" s="29"/>
      <c r="D43" s="13">
        <f>SUM(B43:C43)</f>
        <v>50000</v>
      </c>
      <c r="E43" s="46"/>
      <c r="F43" s="13"/>
      <c r="G43" s="89">
        <f t="shared" ref="G43" si="50">+B43+E43</f>
        <v>50000</v>
      </c>
      <c r="H43" s="89">
        <f t="shared" ref="H43" si="51">+C43+F43</f>
        <v>0</v>
      </c>
      <c r="I43" s="89">
        <f t="shared" ref="I43" si="52">+G43+H43</f>
        <v>50000</v>
      </c>
      <c r="J43" s="22" t="s">
        <v>10</v>
      </c>
      <c r="K43" s="2">
        <v>5000</v>
      </c>
      <c r="L43" s="25"/>
      <c r="M43" s="13">
        <f>SUM(K43:L43)</f>
        <v>5000</v>
      </c>
      <c r="N43" s="13"/>
      <c r="O43" s="1"/>
      <c r="P43" s="2">
        <f t="shared" ref="P43:P44" si="53">+K43+N43</f>
        <v>5000</v>
      </c>
      <c r="Q43" s="2">
        <f t="shared" ref="Q43:Q44" si="54">+L43+O43</f>
        <v>0</v>
      </c>
      <c r="R43" s="2">
        <f t="shared" ref="R43:R44" si="55">+P43+Q43</f>
        <v>5000</v>
      </c>
    </row>
    <row r="44" spans="1:18" x14ac:dyDescent="0.2">
      <c r="A44" s="21"/>
      <c r="B44" s="3"/>
      <c r="C44" s="14"/>
      <c r="D44" s="3"/>
      <c r="E44" s="8"/>
      <c r="F44" s="8"/>
      <c r="G44" s="8"/>
      <c r="H44" s="8"/>
      <c r="I44" s="8"/>
      <c r="J44" s="22" t="s">
        <v>11</v>
      </c>
      <c r="K44" s="2">
        <v>40000</v>
      </c>
      <c r="L44" s="25"/>
      <c r="M44" s="13">
        <f>SUM(K44:L44)</f>
        <v>40000</v>
      </c>
      <c r="N44" s="1">
        <v>-1208</v>
      </c>
      <c r="O44" s="1"/>
      <c r="P44" s="2">
        <f t="shared" si="53"/>
        <v>38792</v>
      </c>
      <c r="Q44" s="2">
        <f t="shared" si="54"/>
        <v>0</v>
      </c>
      <c r="R44" s="2">
        <f t="shared" si="55"/>
        <v>38792</v>
      </c>
    </row>
    <row r="45" spans="1:18" x14ac:dyDescent="0.2">
      <c r="A45" s="21" t="s">
        <v>51</v>
      </c>
      <c r="B45" s="3">
        <f>SUM(B46)</f>
        <v>0</v>
      </c>
      <c r="C45" s="14">
        <f>SUM(C46)</f>
        <v>0</v>
      </c>
      <c r="D45" s="3">
        <f>SUM(D46)</f>
        <v>0</v>
      </c>
      <c r="E45" s="3">
        <f t="shared" ref="E45:I45" si="56">SUM(E46)</f>
        <v>0</v>
      </c>
      <c r="F45" s="3">
        <f t="shared" si="56"/>
        <v>0</v>
      </c>
      <c r="G45" s="3">
        <f t="shared" si="56"/>
        <v>0</v>
      </c>
      <c r="H45" s="3">
        <f t="shared" si="56"/>
        <v>0</v>
      </c>
      <c r="I45" s="3">
        <f t="shared" si="56"/>
        <v>0</v>
      </c>
      <c r="J45" s="21"/>
      <c r="K45" s="2"/>
      <c r="L45" s="25"/>
      <c r="M45" s="3"/>
      <c r="N45" s="1"/>
      <c r="O45" s="1"/>
      <c r="P45" s="1"/>
      <c r="Q45" s="1"/>
      <c r="R45" s="1"/>
    </row>
    <row r="46" spans="1:18" x14ac:dyDescent="0.2">
      <c r="A46" s="20" t="s">
        <v>52</v>
      </c>
      <c r="B46" s="13"/>
      <c r="C46" s="29"/>
      <c r="D46" s="13">
        <f>SUM(B46:C46)</f>
        <v>0</v>
      </c>
      <c r="E46" s="46"/>
      <c r="F46" s="13"/>
      <c r="G46" s="89">
        <f t="shared" ref="G46" si="57">+B46+E46</f>
        <v>0</v>
      </c>
      <c r="H46" s="89">
        <f t="shared" ref="H46" si="58">+C46+F46</f>
        <v>0</v>
      </c>
      <c r="I46" s="89">
        <f t="shared" ref="I46" si="59">+G46+H46</f>
        <v>0</v>
      </c>
      <c r="J46" s="21"/>
      <c r="K46" s="2"/>
      <c r="L46" s="25"/>
      <c r="M46" s="3"/>
      <c r="N46" s="1"/>
      <c r="O46" s="1"/>
      <c r="P46" s="1"/>
      <c r="Q46" s="1"/>
      <c r="R46" s="1"/>
    </row>
    <row r="47" spans="1:18" x14ac:dyDescent="0.2">
      <c r="A47" s="1"/>
      <c r="B47" s="2"/>
      <c r="C47" s="2"/>
      <c r="D47" s="3"/>
      <c r="E47" s="8"/>
      <c r="F47" s="8"/>
      <c r="G47" s="8"/>
      <c r="H47" s="8"/>
      <c r="I47" s="8"/>
      <c r="J47" s="21"/>
      <c r="K47" s="2"/>
      <c r="L47" s="25"/>
      <c r="M47" s="3"/>
      <c r="N47" s="1"/>
      <c r="O47" s="1"/>
      <c r="P47" s="1"/>
      <c r="Q47" s="1"/>
      <c r="R47" s="1"/>
    </row>
    <row r="48" spans="1:18" ht="12.75" customHeight="1" x14ac:dyDescent="0.2">
      <c r="A48" s="6" t="s">
        <v>18</v>
      </c>
      <c r="B48" s="7">
        <f>SUM(B7,B12,B16,B27,B39,B42,B45)</f>
        <v>23824013</v>
      </c>
      <c r="C48" s="7">
        <f>SUM(C7,C12,C16,C27,C39,C42,C45)</f>
        <v>135659</v>
      </c>
      <c r="D48" s="7">
        <f>SUM(D7,D12,D16,D27,D39,D42,D45)</f>
        <v>23959672</v>
      </c>
      <c r="E48" s="7">
        <f t="shared" ref="E48:I48" si="60">SUM(E7,E12,E16,E27,E39,E42,E45)</f>
        <v>326052</v>
      </c>
      <c r="F48" s="7">
        <f t="shared" si="60"/>
        <v>0</v>
      </c>
      <c r="G48" s="7">
        <f t="shared" si="60"/>
        <v>24150065</v>
      </c>
      <c r="H48" s="7">
        <f t="shared" si="60"/>
        <v>135659</v>
      </c>
      <c r="I48" s="7">
        <f t="shared" si="60"/>
        <v>24285724</v>
      </c>
      <c r="J48" s="59" t="s">
        <v>21</v>
      </c>
      <c r="K48" s="5">
        <f>SUM(K7,K9,K11,K16,K18,K25,K28,K30,K41)</f>
        <v>17081432</v>
      </c>
      <c r="L48" s="38">
        <f>SUM(L7,L9,L11,L16,L18,L25,L28,L30,L41)</f>
        <v>2919926</v>
      </c>
      <c r="M48" s="5">
        <f>SUM(M7,M9,M11,M16,M18,M25,M28,M30,M41)</f>
        <v>20001358</v>
      </c>
      <c r="N48" s="5">
        <f t="shared" ref="N48:R48" si="61">SUM(N7,N9,N11,N16,N18,N25,N28,N30,N41)</f>
        <v>2555628</v>
      </c>
      <c r="O48" s="5">
        <f t="shared" si="61"/>
        <v>49757</v>
      </c>
      <c r="P48" s="5">
        <f t="shared" si="61"/>
        <v>19637060</v>
      </c>
      <c r="Q48" s="5">
        <f t="shared" si="61"/>
        <v>2969683</v>
      </c>
      <c r="R48" s="5">
        <f t="shared" si="61"/>
        <v>22606743</v>
      </c>
    </row>
    <row r="49" spans="1:18" x14ac:dyDescent="0.2">
      <c r="A49" s="15" t="s">
        <v>19</v>
      </c>
      <c r="B49" s="3">
        <f>SUM(B50,B54:B55)</f>
        <v>1500000</v>
      </c>
      <c r="C49" s="3">
        <f>SUM(C50,C54:C55)</f>
        <v>0</v>
      </c>
      <c r="D49" s="3">
        <f>SUM(D50,D54:D55)</f>
        <v>1500000</v>
      </c>
      <c r="E49" s="3">
        <f>SUM(E50,E54:E56)</f>
        <v>2940178</v>
      </c>
      <c r="F49" s="3">
        <f t="shared" ref="F49:I49" si="62">SUM(F50,F54:F56)</f>
        <v>5232</v>
      </c>
      <c r="G49" s="3">
        <f t="shared" si="62"/>
        <v>4440178</v>
      </c>
      <c r="H49" s="3">
        <f t="shared" si="62"/>
        <v>5232</v>
      </c>
      <c r="I49" s="3">
        <f t="shared" si="62"/>
        <v>4445410</v>
      </c>
      <c r="J49" s="21" t="s">
        <v>58</v>
      </c>
      <c r="K49" s="10">
        <f>SUM(K50,K54:K55)</f>
        <v>1887337</v>
      </c>
      <c r="L49" s="67">
        <f>SUM(L50,L54:L55)</f>
        <v>0</v>
      </c>
      <c r="M49" s="10">
        <f>SUM(M50,M54:M55)</f>
        <v>1887337</v>
      </c>
      <c r="N49" s="10">
        <f t="shared" ref="N49:R49" si="63">SUM(N50,N54:N55)</f>
        <v>458280</v>
      </c>
      <c r="O49" s="10">
        <f t="shared" si="63"/>
        <v>0</v>
      </c>
      <c r="P49" s="10">
        <f t="shared" si="63"/>
        <v>2345617</v>
      </c>
      <c r="Q49" s="10">
        <f t="shared" si="63"/>
        <v>0</v>
      </c>
      <c r="R49" s="10">
        <f t="shared" si="63"/>
        <v>2345617</v>
      </c>
    </row>
    <row r="50" spans="1:18" x14ac:dyDescent="0.2">
      <c r="A50" s="22" t="s">
        <v>63</v>
      </c>
      <c r="B50" s="48">
        <f>SUM(B51:B53)</f>
        <v>0</v>
      </c>
      <c r="C50" s="13">
        <f>SUM(C51:C53)</f>
        <v>0</v>
      </c>
      <c r="D50" s="13">
        <f>SUM(D51:D53)</f>
        <v>0</v>
      </c>
      <c r="E50" s="46"/>
      <c r="F50" s="13"/>
      <c r="G50" s="89">
        <f t="shared" ref="G50" si="64">+B50+E50</f>
        <v>0</v>
      </c>
      <c r="H50" s="89">
        <f t="shared" ref="H50" si="65">+C50+F50</f>
        <v>0</v>
      </c>
      <c r="I50" s="89">
        <f t="shared" ref="I50" si="66">+G50+H50</f>
        <v>0</v>
      </c>
      <c r="J50" s="49" t="s">
        <v>64</v>
      </c>
      <c r="K50" s="48">
        <f>SUM(K51:K53)</f>
        <v>319034</v>
      </c>
      <c r="L50" s="47">
        <f>SUM(L51:L53)</f>
        <v>0</v>
      </c>
      <c r="M50" s="48">
        <f>SUM(M51:M53)</f>
        <v>319034</v>
      </c>
      <c r="N50" s="13"/>
      <c r="O50" s="1"/>
      <c r="P50" s="2">
        <f t="shared" ref="P50" si="67">+K50+N50</f>
        <v>319034</v>
      </c>
      <c r="Q50" s="2">
        <f t="shared" ref="Q50" si="68">+L50+O50</f>
        <v>0</v>
      </c>
      <c r="R50" s="2">
        <f t="shared" ref="R50" si="69">+P50+Q50</f>
        <v>319034</v>
      </c>
    </row>
    <row r="51" spans="1:18" x14ac:dyDescent="0.2">
      <c r="A51" s="53" t="s">
        <v>73</v>
      </c>
      <c r="B51" s="54"/>
      <c r="C51" s="30"/>
      <c r="D51" s="30">
        <f t="shared" ref="D51:D56" si="70">SUM(B51:C51)</f>
        <v>0</v>
      </c>
      <c r="E51" s="71"/>
      <c r="F51" s="30"/>
      <c r="G51" s="56">
        <f t="shared" ref="G51:G54" si="71">+B51+E51</f>
        <v>0</v>
      </c>
      <c r="H51" s="56">
        <f t="shared" ref="H51:H55" si="72">+C51+F51</f>
        <v>0</v>
      </c>
      <c r="I51" s="56">
        <f t="shared" ref="I51:I55" si="73">+G51+H51</f>
        <v>0</v>
      </c>
      <c r="J51" s="53" t="s">
        <v>76</v>
      </c>
      <c r="K51" s="54">
        <v>69798</v>
      </c>
      <c r="L51" s="55"/>
      <c r="M51" s="54">
        <f>SUM(K51:L51)</f>
        <v>69798</v>
      </c>
      <c r="N51" s="13"/>
      <c r="O51" s="1"/>
      <c r="P51" s="2">
        <f t="shared" ref="P51:P55" si="74">+K51+N51</f>
        <v>69798</v>
      </c>
      <c r="Q51" s="2">
        <f t="shared" ref="Q51:Q55" si="75">+L51+O51</f>
        <v>0</v>
      </c>
      <c r="R51" s="2">
        <f t="shared" ref="R51:R55" si="76">+P51+Q51</f>
        <v>69798</v>
      </c>
    </row>
    <row r="52" spans="1:18" x14ac:dyDescent="0.2">
      <c r="A52" s="53" t="s">
        <v>74</v>
      </c>
      <c r="B52" s="54"/>
      <c r="C52" s="30"/>
      <c r="D52" s="30">
        <f t="shared" si="70"/>
        <v>0</v>
      </c>
      <c r="E52" s="71"/>
      <c r="F52" s="30"/>
      <c r="G52" s="56">
        <f t="shared" si="71"/>
        <v>0</v>
      </c>
      <c r="H52" s="56">
        <f t="shared" si="72"/>
        <v>0</v>
      </c>
      <c r="I52" s="56">
        <f t="shared" si="73"/>
        <v>0</v>
      </c>
      <c r="J52" s="53" t="s">
        <v>77</v>
      </c>
      <c r="K52" s="54">
        <v>163093</v>
      </c>
      <c r="L52" s="55"/>
      <c r="M52" s="54">
        <f>SUM(K52:L52)</f>
        <v>163093</v>
      </c>
      <c r="N52" s="13"/>
      <c r="O52" s="1"/>
      <c r="P52" s="2">
        <f t="shared" si="74"/>
        <v>163093</v>
      </c>
      <c r="Q52" s="2">
        <f t="shared" si="75"/>
        <v>0</v>
      </c>
      <c r="R52" s="2">
        <f t="shared" si="76"/>
        <v>163093</v>
      </c>
    </row>
    <row r="53" spans="1:18" x14ac:dyDescent="0.2">
      <c r="A53" s="88" t="s">
        <v>75</v>
      </c>
      <c r="B53" s="54"/>
      <c r="C53" s="30"/>
      <c r="D53" s="30">
        <f t="shared" si="70"/>
        <v>0</v>
      </c>
      <c r="E53" s="71"/>
      <c r="F53" s="30"/>
      <c r="G53" s="56">
        <f t="shared" si="71"/>
        <v>0</v>
      </c>
      <c r="H53" s="56">
        <f t="shared" si="72"/>
        <v>0</v>
      </c>
      <c r="I53" s="56">
        <f t="shared" si="73"/>
        <v>0</v>
      </c>
      <c r="J53" s="53" t="s">
        <v>78</v>
      </c>
      <c r="K53" s="54">
        <v>86143</v>
      </c>
      <c r="L53" s="55"/>
      <c r="M53" s="54">
        <f>SUM(K53:L53)</f>
        <v>86143</v>
      </c>
      <c r="N53" s="13"/>
      <c r="O53" s="1"/>
      <c r="P53" s="2">
        <f t="shared" si="74"/>
        <v>86143</v>
      </c>
      <c r="Q53" s="2">
        <f t="shared" si="75"/>
        <v>0</v>
      </c>
      <c r="R53" s="2">
        <f t="shared" si="76"/>
        <v>86143</v>
      </c>
    </row>
    <row r="54" spans="1:18" ht="12.75" customHeight="1" x14ac:dyDescent="0.2">
      <c r="A54" s="22" t="s">
        <v>67</v>
      </c>
      <c r="B54" s="48">
        <v>1500000</v>
      </c>
      <c r="C54" s="13"/>
      <c r="D54" s="13">
        <f t="shared" si="70"/>
        <v>1500000</v>
      </c>
      <c r="E54" s="46">
        <v>141774</v>
      </c>
      <c r="F54" s="13"/>
      <c r="G54" s="89">
        <f t="shared" si="71"/>
        <v>1641774</v>
      </c>
      <c r="H54" s="89">
        <f t="shared" si="72"/>
        <v>0</v>
      </c>
      <c r="I54" s="89">
        <f t="shared" si="73"/>
        <v>1641774</v>
      </c>
      <c r="J54" s="49" t="s">
        <v>68</v>
      </c>
      <c r="K54" s="48">
        <v>1500000</v>
      </c>
      <c r="L54" s="47"/>
      <c r="M54" s="48">
        <f>SUM(K54:L54)</f>
        <v>1500000</v>
      </c>
      <c r="N54" s="13">
        <v>141774</v>
      </c>
      <c r="O54" s="1"/>
      <c r="P54" s="2">
        <f t="shared" si="74"/>
        <v>1641774</v>
      </c>
      <c r="Q54" s="2">
        <f t="shared" si="75"/>
        <v>0</v>
      </c>
      <c r="R54" s="2">
        <f t="shared" si="76"/>
        <v>1641774</v>
      </c>
    </row>
    <row r="55" spans="1:18" ht="25.5" x14ac:dyDescent="0.2">
      <c r="A55" s="22" t="s">
        <v>61</v>
      </c>
      <c r="B55" s="13"/>
      <c r="C55" s="13"/>
      <c r="D55" s="13">
        <f t="shared" si="70"/>
        <v>0</v>
      </c>
      <c r="E55" s="46">
        <v>2481898</v>
      </c>
      <c r="F55" s="13">
        <v>5232</v>
      </c>
      <c r="G55" s="89">
        <f>+B55+E55</f>
        <v>2481898</v>
      </c>
      <c r="H55" s="89">
        <f t="shared" si="72"/>
        <v>5232</v>
      </c>
      <c r="I55" s="89">
        <f t="shared" si="73"/>
        <v>2487130</v>
      </c>
      <c r="J55" s="60" t="s">
        <v>66</v>
      </c>
      <c r="K55" s="86">
        <v>68303</v>
      </c>
      <c r="L55" s="47"/>
      <c r="M55" s="48">
        <f>SUM(K55:L55)</f>
        <v>68303</v>
      </c>
      <c r="N55" s="13">
        <v>316506</v>
      </c>
      <c r="O55" s="1"/>
      <c r="P55" s="2">
        <f t="shared" si="74"/>
        <v>384809</v>
      </c>
      <c r="Q55" s="2">
        <f t="shared" si="75"/>
        <v>0</v>
      </c>
      <c r="R55" s="2">
        <f t="shared" si="76"/>
        <v>384809</v>
      </c>
    </row>
    <row r="56" spans="1:18" x14ac:dyDescent="0.2">
      <c r="A56" s="22" t="s">
        <v>99</v>
      </c>
      <c r="B56" s="13"/>
      <c r="C56" s="13"/>
      <c r="D56" s="13">
        <f t="shared" si="70"/>
        <v>0</v>
      </c>
      <c r="E56" s="46">
        <v>316506</v>
      </c>
      <c r="F56" s="37"/>
      <c r="G56" s="89">
        <f>+B56+E56</f>
        <v>316506</v>
      </c>
      <c r="H56" s="89">
        <f t="shared" ref="H56" si="77">+C56+F56</f>
        <v>0</v>
      </c>
      <c r="I56" s="89">
        <f t="shared" ref="I56" si="78">+G56+H56</f>
        <v>316506</v>
      </c>
      <c r="J56" s="60"/>
      <c r="K56" s="86"/>
      <c r="L56" s="47"/>
      <c r="M56" s="48"/>
      <c r="N56" s="13"/>
      <c r="O56" s="1"/>
      <c r="P56" s="2"/>
      <c r="Q56" s="2"/>
      <c r="R56" s="2"/>
    </row>
    <row r="57" spans="1:18" x14ac:dyDescent="0.2">
      <c r="A57" s="11" t="s">
        <v>20</v>
      </c>
      <c r="B57" s="4">
        <f>SUM(B48,B49)</f>
        <v>25324013</v>
      </c>
      <c r="C57" s="4">
        <f>SUM(C48,C49)</f>
        <v>135659</v>
      </c>
      <c r="D57" s="4">
        <f>SUM(D48,D49)</f>
        <v>25459672</v>
      </c>
      <c r="E57" s="4">
        <f>SUM(E48,E49)</f>
        <v>3266230</v>
      </c>
      <c r="F57" s="4">
        <f t="shared" ref="F57:I57" si="79">SUM(F48,F49)</f>
        <v>5232</v>
      </c>
      <c r="G57" s="4">
        <f t="shared" si="79"/>
        <v>28590243</v>
      </c>
      <c r="H57" s="4">
        <f t="shared" si="79"/>
        <v>140891</v>
      </c>
      <c r="I57" s="4">
        <f t="shared" si="79"/>
        <v>28731134</v>
      </c>
      <c r="J57" s="59" t="s">
        <v>23</v>
      </c>
      <c r="K57" s="4">
        <f>SUM(K48,K49)</f>
        <v>18968769</v>
      </c>
      <c r="L57" s="68">
        <f>SUM(L48,L49)</f>
        <v>2919926</v>
      </c>
      <c r="M57" s="4">
        <f>SUM(M48,M49)</f>
        <v>21888695</v>
      </c>
      <c r="N57" s="4">
        <f t="shared" ref="N57:R57" si="80">SUM(N48,N49)</f>
        <v>3013908</v>
      </c>
      <c r="O57" s="4">
        <f t="shared" si="80"/>
        <v>49757</v>
      </c>
      <c r="P57" s="4">
        <f t="shared" si="80"/>
        <v>21982677</v>
      </c>
      <c r="Q57" s="4">
        <f t="shared" si="80"/>
        <v>2969683</v>
      </c>
      <c r="R57" s="4">
        <f t="shared" si="80"/>
        <v>24952360</v>
      </c>
    </row>
    <row r="58" spans="1:18" x14ac:dyDescent="0.2">
      <c r="M58" s="16"/>
      <c r="R58" t="s">
        <v>16</v>
      </c>
    </row>
    <row r="59" spans="1:18" x14ac:dyDescent="0.2">
      <c r="A59" s="93" t="str">
        <f>+A2</f>
        <v>Komárom Város Önkormányzata és az általa irányított költségvetési szervek 2024. évi tervezett bevételeinek és kiadásainak módosítása</v>
      </c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</row>
    <row r="60" spans="1:18" x14ac:dyDescent="0.2">
      <c r="R60" s="24" t="s">
        <v>15</v>
      </c>
    </row>
    <row r="61" spans="1:18" ht="36" customHeight="1" x14ac:dyDescent="0.2">
      <c r="A61" s="102" t="s">
        <v>0</v>
      </c>
      <c r="B61" s="94" t="s">
        <v>84</v>
      </c>
      <c r="C61" s="96"/>
      <c r="D61" s="95"/>
      <c r="E61" s="94" t="s">
        <v>91</v>
      </c>
      <c r="F61" s="95"/>
      <c r="G61" s="94" t="s">
        <v>95</v>
      </c>
      <c r="H61" s="96"/>
      <c r="I61" s="95"/>
      <c r="J61" s="102" t="s">
        <v>1</v>
      </c>
      <c r="K61" s="94" t="s">
        <v>85</v>
      </c>
      <c r="L61" s="96"/>
      <c r="M61" s="95"/>
      <c r="N61" s="94" t="s">
        <v>91</v>
      </c>
      <c r="O61" s="95"/>
      <c r="P61" s="94" t="s">
        <v>95</v>
      </c>
      <c r="Q61" s="96"/>
      <c r="R61" s="95"/>
    </row>
    <row r="62" spans="1:18" ht="12.75" customHeight="1" x14ac:dyDescent="0.2">
      <c r="A62" s="103"/>
      <c r="B62" s="99" t="s">
        <v>12</v>
      </c>
      <c r="C62" s="99" t="s">
        <v>13</v>
      </c>
      <c r="D62" s="99" t="str">
        <f>+D5</f>
        <v>1/2024.(I.24.) önk.rendelet eredeti ei.</v>
      </c>
      <c r="E62" s="99" t="s">
        <v>12</v>
      </c>
      <c r="F62" s="99" t="s">
        <v>13</v>
      </c>
      <c r="G62" s="99" t="s">
        <v>12</v>
      </c>
      <c r="H62" s="99" t="s">
        <v>13</v>
      </c>
      <c r="I62" s="97" t="str">
        <f>+I5</f>
        <v>5/2024. (VI.26.) önk.rendelet mód. ei.</v>
      </c>
      <c r="J62" s="103"/>
      <c r="K62" s="99" t="s">
        <v>12</v>
      </c>
      <c r="L62" s="99" t="s">
        <v>13</v>
      </c>
      <c r="M62" s="99" t="str">
        <f>+M5</f>
        <v>1/2024.(I.24.) önk.rendelet eredeti ei.</v>
      </c>
      <c r="N62" s="99" t="s">
        <v>12</v>
      </c>
      <c r="O62" s="99" t="s">
        <v>13</v>
      </c>
      <c r="P62" s="99" t="s">
        <v>12</v>
      </c>
      <c r="Q62" s="99" t="s">
        <v>13</v>
      </c>
      <c r="R62" s="97" t="str">
        <f>+R5</f>
        <v>5/2024. (VI.26.) önk.rendelet mód. ei.</v>
      </c>
    </row>
    <row r="63" spans="1:18" ht="34.5" customHeight="1" x14ac:dyDescent="0.2">
      <c r="A63" s="104"/>
      <c r="B63" s="98"/>
      <c r="C63" s="98"/>
      <c r="D63" s="98"/>
      <c r="E63" s="98"/>
      <c r="F63" s="98"/>
      <c r="G63" s="98"/>
      <c r="H63" s="98"/>
      <c r="I63" s="98"/>
      <c r="J63" s="104"/>
      <c r="K63" s="98"/>
      <c r="L63" s="98"/>
      <c r="M63" s="98"/>
      <c r="N63" s="98"/>
      <c r="O63" s="98"/>
      <c r="P63" s="98"/>
      <c r="Q63" s="98"/>
      <c r="R63" s="98"/>
    </row>
    <row r="64" spans="1:18" x14ac:dyDescent="0.2">
      <c r="A64" s="21" t="s">
        <v>59</v>
      </c>
      <c r="B64" s="10">
        <f>SUM(B65:B66)</f>
        <v>264000</v>
      </c>
      <c r="C64" s="14">
        <f>SUM(C65:C66)</f>
        <v>0</v>
      </c>
      <c r="D64" s="10">
        <f>SUM(D65:D66)</f>
        <v>264000</v>
      </c>
      <c r="E64" s="10">
        <f t="shared" ref="E64:I64" si="81">SUM(E65:E66)</f>
        <v>26000</v>
      </c>
      <c r="F64" s="10">
        <f t="shared" si="81"/>
        <v>0</v>
      </c>
      <c r="G64" s="10">
        <f t="shared" si="81"/>
        <v>290000</v>
      </c>
      <c r="H64" s="10">
        <f t="shared" si="81"/>
        <v>0</v>
      </c>
      <c r="I64" s="10">
        <f t="shared" si="81"/>
        <v>290000</v>
      </c>
      <c r="J64" s="19" t="s">
        <v>2</v>
      </c>
      <c r="K64" s="63">
        <v>1586365</v>
      </c>
      <c r="L64" s="10">
        <v>299134</v>
      </c>
      <c r="M64" s="26">
        <f>SUM(K64:L64)</f>
        <v>1885499</v>
      </c>
      <c r="N64" s="63">
        <v>134333</v>
      </c>
      <c r="O64" s="10">
        <v>43504</v>
      </c>
      <c r="P64" s="10">
        <f>+K64+N64</f>
        <v>1720698</v>
      </c>
      <c r="Q64" s="10">
        <f>+L64+O64</f>
        <v>342638</v>
      </c>
      <c r="R64" s="10">
        <f>+P64+Q64</f>
        <v>2063336</v>
      </c>
    </row>
    <row r="65" spans="1:18" x14ac:dyDescent="0.2">
      <c r="A65" s="28" t="s">
        <v>28</v>
      </c>
      <c r="B65" s="2"/>
      <c r="C65" s="25"/>
      <c r="D65" s="13">
        <f>SUM(B65:C65)</f>
        <v>0</v>
      </c>
      <c r="E65" s="46"/>
      <c r="F65" s="13"/>
      <c r="G65" s="89">
        <f t="shared" ref="G65" si="82">+B65+E65</f>
        <v>0</v>
      </c>
      <c r="H65" s="89">
        <f t="shared" ref="H65" si="83">+C65+F65</f>
        <v>0</v>
      </c>
      <c r="I65" s="89">
        <f t="shared" ref="I65" si="84">+G65+H65</f>
        <v>0</v>
      </c>
      <c r="J65" s="20"/>
      <c r="K65" s="70"/>
      <c r="L65" s="2"/>
      <c r="M65" s="12"/>
      <c r="N65" s="8"/>
      <c r="O65" s="3"/>
      <c r="P65" s="1"/>
      <c r="Q65" s="1"/>
      <c r="R65" s="1"/>
    </row>
    <row r="66" spans="1:18" x14ac:dyDescent="0.2">
      <c r="A66" s="20" t="s">
        <v>29</v>
      </c>
      <c r="B66" s="2">
        <v>264000</v>
      </c>
      <c r="C66" s="25"/>
      <c r="D66" s="13">
        <f>SUM(B66:C66)</f>
        <v>264000</v>
      </c>
      <c r="E66" s="46">
        <v>26000</v>
      </c>
      <c r="F66" s="13"/>
      <c r="G66" s="89">
        <f t="shared" ref="G66:G67" si="85">+B66+E66</f>
        <v>290000</v>
      </c>
      <c r="H66" s="89">
        <f t="shared" ref="H66:H67" si="86">+C66+F66</f>
        <v>0</v>
      </c>
      <c r="I66" s="89">
        <f t="shared" ref="I66:I67" si="87">+G66+H66</f>
        <v>290000</v>
      </c>
      <c r="J66" s="21" t="s">
        <v>14</v>
      </c>
      <c r="K66" s="8">
        <v>217707</v>
      </c>
      <c r="L66" s="2">
        <v>45397</v>
      </c>
      <c r="M66" s="12">
        <f>SUM(K66:L66)</f>
        <v>263104</v>
      </c>
      <c r="N66" s="8">
        <v>18071</v>
      </c>
      <c r="O66" s="3">
        <v>5789</v>
      </c>
      <c r="P66" s="3">
        <f>+K66+N66</f>
        <v>235778</v>
      </c>
      <c r="Q66" s="3">
        <f>+L66+O66</f>
        <v>51186</v>
      </c>
      <c r="R66" s="3">
        <f>+P66+Q66</f>
        <v>286964</v>
      </c>
    </row>
    <row r="67" spans="1:18" x14ac:dyDescent="0.2">
      <c r="A67" s="42" t="s">
        <v>69</v>
      </c>
      <c r="B67" s="30">
        <v>264000</v>
      </c>
      <c r="C67" s="31"/>
      <c r="D67" s="30">
        <f>SUM(B67:C67)</f>
        <v>264000</v>
      </c>
      <c r="E67" s="71">
        <v>26000</v>
      </c>
      <c r="F67" s="30"/>
      <c r="G67" s="89">
        <f t="shared" si="85"/>
        <v>290000</v>
      </c>
      <c r="H67" s="89">
        <f t="shared" si="86"/>
        <v>0</v>
      </c>
      <c r="I67" s="89">
        <f t="shared" si="87"/>
        <v>290000</v>
      </c>
      <c r="J67" s="20"/>
      <c r="K67" s="70"/>
      <c r="L67" s="2"/>
      <c r="M67" s="12"/>
      <c r="N67" s="8"/>
      <c r="O67" s="3"/>
      <c r="P67" s="1"/>
      <c r="Q67" s="1"/>
      <c r="R67" s="1"/>
    </row>
    <row r="68" spans="1:18" x14ac:dyDescent="0.2">
      <c r="A68" s="21"/>
      <c r="B68" s="2"/>
      <c r="C68" s="25"/>
      <c r="D68" s="13"/>
      <c r="E68" s="46"/>
      <c r="F68" s="46"/>
      <c r="G68" s="46"/>
      <c r="H68" s="46"/>
      <c r="I68" s="46"/>
      <c r="J68" s="21" t="s">
        <v>24</v>
      </c>
      <c r="K68" s="8">
        <v>446143</v>
      </c>
      <c r="L68" s="3">
        <v>117670</v>
      </c>
      <c r="M68" s="12">
        <f>SUM(K68:L68)</f>
        <v>563813</v>
      </c>
      <c r="N68" s="8">
        <v>31582</v>
      </c>
      <c r="O68" s="3">
        <v>585</v>
      </c>
      <c r="P68" s="3">
        <f>+K68+N68</f>
        <v>477725</v>
      </c>
      <c r="Q68" s="3">
        <f>+L68+O68</f>
        <v>118255</v>
      </c>
      <c r="R68" s="3">
        <f>+P68+Q68</f>
        <v>595980</v>
      </c>
    </row>
    <row r="69" spans="1:18" x14ac:dyDescent="0.2">
      <c r="A69" s="21" t="s">
        <v>60</v>
      </c>
      <c r="B69" s="3">
        <f>SUM(B70)</f>
        <v>0</v>
      </c>
      <c r="C69" s="14">
        <f>SUM(C70)</f>
        <v>0</v>
      </c>
      <c r="D69" s="3">
        <f>SUM(D70)</f>
        <v>0</v>
      </c>
      <c r="E69" s="3">
        <f t="shared" ref="E69:I69" si="88">SUM(E70)</f>
        <v>0</v>
      </c>
      <c r="F69" s="3">
        <f t="shared" si="88"/>
        <v>0</v>
      </c>
      <c r="G69" s="3">
        <f t="shared" si="88"/>
        <v>0</v>
      </c>
      <c r="H69" s="3">
        <f t="shared" si="88"/>
        <v>0</v>
      </c>
      <c r="I69" s="3">
        <f t="shared" si="88"/>
        <v>0</v>
      </c>
      <c r="J69" s="58" t="s">
        <v>72</v>
      </c>
      <c r="K69" s="71"/>
      <c r="L69" s="30"/>
      <c r="M69" s="56">
        <f>SUM(K69:L69)</f>
        <v>0</v>
      </c>
      <c r="N69" s="1"/>
      <c r="O69" s="1"/>
      <c r="P69" s="30">
        <f t="shared" ref="P69:P71" si="89">+K69+N69</f>
        <v>0</v>
      </c>
      <c r="Q69" s="30">
        <f t="shared" ref="Q69:Q71" si="90">+L69+O69</f>
        <v>0</v>
      </c>
      <c r="R69" s="30">
        <f t="shared" ref="R69:R71" si="91">+P69+Q69</f>
        <v>0</v>
      </c>
    </row>
    <row r="70" spans="1:18" x14ac:dyDescent="0.2">
      <c r="A70" s="20" t="s">
        <v>71</v>
      </c>
      <c r="B70" s="2"/>
      <c r="C70" s="25"/>
      <c r="D70" s="13"/>
      <c r="E70" s="46"/>
      <c r="F70" s="46"/>
      <c r="G70" s="46"/>
      <c r="H70" s="46"/>
      <c r="I70" s="46"/>
      <c r="J70" s="58" t="s">
        <v>79</v>
      </c>
      <c r="K70" s="71"/>
      <c r="L70" s="30"/>
      <c r="M70" s="56">
        <f>SUM(K70:L70)</f>
        <v>0</v>
      </c>
      <c r="N70" s="1"/>
      <c r="O70" s="1"/>
      <c r="P70" s="30">
        <f t="shared" si="89"/>
        <v>0</v>
      </c>
      <c r="Q70" s="30">
        <f t="shared" si="90"/>
        <v>0</v>
      </c>
      <c r="R70" s="30">
        <f t="shared" si="91"/>
        <v>0</v>
      </c>
    </row>
    <row r="71" spans="1:18" x14ac:dyDescent="0.2">
      <c r="A71" s="20"/>
      <c r="B71" s="2"/>
      <c r="C71" s="25"/>
      <c r="D71" s="13"/>
      <c r="E71" s="46"/>
      <c r="F71" s="46"/>
      <c r="G71" s="46"/>
      <c r="H71" s="46"/>
      <c r="I71" s="46"/>
      <c r="J71" s="58"/>
      <c r="K71" s="72"/>
      <c r="L71" s="57"/>
      <c r="M71" s="56">
        <f>SUM(K71:L71)</f>
        <v>0</v>
      </c>
      <c r="N71" s="1"/>
      <c r="O71" s="1"/>
      <c r="P71" s="30">
        <f t="shared" si="89"/>
        <v>0</v>
      </c>
      <c r="Q71" s="30">
        <f t="shared" si="90"/>
        <v>0</v>
      </c>
      <c r="R71" s="30">
        <f t="shared" si="91"/>
        <v>0</v>
      </c>
    </row>
    <row r="72" spans="1:18" x14ac:dyDescent="0.2">
      <c r="A72" s="20"/>
      <c r="B72" s="2"/>
      <c r="C72" s="25"/>
      <c r="D72" s="13"/>
      <c r="E72" s="46"/>
      <c r="F72" s="46"/>
      <c r="G72" s="46"/>
      <c r="H72" s="46"/>
      <c r="I72" s="46"/>
      <c r="J72" s="21"/>
      <c r="K72" s="8"/>
      <c r="L72" s="3"/>
      <c r="M72" s="12"/>
      <c r="N72" s="1"/>
      <c r="O72" s="1"/>
      <c r="P72" s="1"/>
      <c r="Q72" s="1"/>
      <c r="R72" s="1"/>
    </row>
    <row r="73" spans="1:18" x14ac:dyDescent="0.2">
      <c r="A73" s="21" t="s">
        <v>17</v>
      </c>
      <c r="B73" s="3">
        <f>SUM(B74:B82)</f>
        <v>0</v>
      </c>
      <c r="C73" s="3">
        <f>SUM(C74:C82)</f>
        <v>0</v>
      </c>
      <c r="D73" s="3">
        <f>SUM(D74:D82)</f>
        <v>0</v>
      </c>
      <c r="E73" s="3">
        <f t="shared" ref="E73:I73" si="92">SUM(E74:E82)</f>
        <v>0</v>
      </c>
      <c r="F73" s="3">
        <f t="shared" si="92"/>
        <v>0</v>
      </c>
      <c r="G73" s="3">
        <f t="shared" si="92"/>
        <v>0</v>
      </c>
      <c r="H73" s="3">
        <f t="shared" si="92"/>
        <v>0</v>
      </c>
      <c r="I73" s="3">
        <f t="shared" si="92"/>
        <v>0</v>
      </c>
      <c r="J73" s="21" t="s">
        <v>25</v>
      </c>
      <c r="K73" s="8"/>
      <c r="L73" s="3"/>
      <c r="M73" s="12">
        <f>SUM(K73:L73)</f>
        <v>0</v>
      </c>
      <c r="N73" s="1"/>
      <c r="O73" s="1"/>
      <c r="P73" s="1"/>
      <c r="Q73" s="1"/>
      <c r="R73" s="1"/>
    </row>
    <row r="74" spans="1:18" x14ac:dyDescent="0.2">
      <c r="A74" s="20" t="s">
        <v>31</v>
      </c>
      <c r="B74" s="2"/>
      <c r="C74" s="25"/>
      <c r="D74" s="13"/>
      <c r="E74" s="46"/>
      <c r="F74" s="13"/>
      <c r="G74" s="89">
        <f t="shared" ref="G74" si="93">+B74+E74</f>
        <v>0</v>
      </c>
      <c r="H74" s="89">
        <f t="shared" ref="H74" si="94">+C74+F74</f>
        <v>0</v>
      </c>
      <c r="I74" s="89">
        <f t="shared" ref="I74" si="95">+G74+H74</f>
        <v>0</v>
      </c>
      <c r="J74" s="20"/>
      <c r="K74" s="70"/>
      <c r="L74" s="2"/>
      <c r="M74" s="27"/>
      <c r="N74" s="1"/>
      <c r="O74" s="1"/>
      <c r="P74" s="1"/>
      <c r="Q74" s="1"/>
      <c r="R74" s="1"/>
    </row>
    <row r="75" spans="1:18" x14ac:dyDescent="0.2">
      <c r="A75" s="20" t="s">
        <v>32</v>
      </c>
      <c r="B75" s="2"/>
      <c r="C75" s="25"/>
      <c r="D75" s="13"/>
      <c r="E75" s="46"/>
      <c r="F75" s="13"/>
      <c r="G75" s="89">
        <f t="shared" ref="G75:G82" si="96">+B75+E75</f>
        <v>0</v>
      </c>
      <c r="H75" s="89">
        <f t="shared" ref="H75:H82" si="97">+C75+F75</f>
        <v>0</v>
      </c>
      <c r="I75" s="89">
        <f t="shared" ref="I75:I82" si="98">+G75+H75</f>
        <v>0</v>
      </c>
      <c r="J75" s="21" t="s">
        <v>26</v>
      </c>
      <c r="K75" s="8">
        <f>SUM(K76:K78)</f>
        <v>0</v>
      </c>
      <c r="L75" s="3">
        <f>SUM(L76:L78)</f>
        <v>0</v>
      </c>
      <c r="M75" s="12">
        <f>SUM(M76:M78)</f>
        <v>0</v>
      </c>
      <c r="N75" s="12">
        <f t="shared" ref="N75:R75" si="99">SUM(N76:N78)</f>
        <v>0</v>
      </c>
      <c r="O75" s="12">
        <f t="shared" si="99"/>
        <v>0</v>
      </c>
      <c r="P75" s="12">
        <f t="shared" si="99"/>
        <v>0</v>
      </c>
      <c r="Q75" s="12">
        <f t="shared" si="99"/>
        <v>0</v>
      </c>
      <c r="R75" s="12">
        <f t="shared" si="99"/>
        <v>0</v>
      </c>
    </row>
    <row r="76" spans="1:18" x14ac:dyDescent="0.2">
      <c r="A76" s="20" t="s">
        <v>33</v>
      </c>
      <c r="B76" s="3"/>
      <c r="C76" s="14"/>
      <c r="D76" s="3"/>
      <c r="E76" s="3"/>
      <c r="F76" s="3"/>
      <c r="G76" s="89">
        <f t="shared" si="96"/>
        <v>0</v>
      </c>
      <c r="H76" s="89">
        <f t="shared" si="97"/>
        <v>0</v>
      </c>
      <c r="I76" s="89">
        <f t="shared" si="98"/>
        <v>0</v>
      </c>
      <c r="J76" t="s">
        <v>70</v>
      </c>
      <c r="K76" s="70"/>
      <c r="L76" s="2"/>
      <c r="M76" s="27">
        <f>SUM(K76:L76)</f>
        <v>0</v>
      </c>
      <c r="N76" s="1"/>
      <c r="O76" s="1"/>
      <c r="P76" s="2">
        <f t="shared" ref="P76" si="100">+K76+N76</f>
        <v>0</v>
      </c>
      <c r="Q76" s="2">
        <f t="shared" ref="Q76" si="101">+L76+O76</f>
        <v>0</v>
      </c>
      <c r="R76" s="2">
        <f t="shared" ref="R76" si="102">+P76+Q76</f>
        <v>0</v>
      </c>
    </row>
    <row r="77" spans="1:18" x14ac:dyDescent="0.2">
      <c r="A77" s="20" t="s">
        <v>34</v>
      </c>
      <c r="B77" s="13"/>
      <c r="C77" s="29"/>
      <c r="D77" s="13"/>
      <c r="E77" s="13"/>
      <c r="F77" s="13"/>
      <c r="G77" s="89">
        <f t="shared" si="96"/>
        <v>0</v>
      </c>
      <c r="H77" s="89">
        <f t="shared" si="97"/>
        <v>0</v>
      </c>
      <c r="I77" s="89">
        <f t="shared" si="98"/>
        <v>0</v>
      </c>
      <c r="J77" t="s">
        <v>53</v>
      </c>
      <c r="K77" s="70"/>
      <c r="L77" s="2"/>
      <c r="M77" s="27"/>
      <c r="N77" s="1"/>
      <c r="O77" s="1"/>
      <c r="P77" s="2">
        <f t="shared" ref="P77:P80" si="103">+K77+N77</f>
        <v>0</v>
      </c>
      <c r="Q77" s="2">
        <f t="shared" ref="Q77:Q80" si="104">+L77+O77</f>
        <v>0</v>
      </c>
      <c r="R77" s="2">
        <f t="shared" ref="R77:R80" si="105">+P77+Q77</f>
        <v>0</v>
      </c>
    </row>
    <row r="78" spans="1:18" x14ac:dyDescent="0.2">
      <c r="A78" s="20" t="s">
        <v>35</v>
      </c>
      <c r="B78" s="2"/>
      <c r="C78" s="25"/>
      <c r="D78" s="2"/>
      <c r="E78" s="2"/>
      <c r="F78" s="2"/>
      <c r="G78" s="89">
        <f t="shared" si="96"/>
        <v>0</v>
      </c>
      <c r="H78" s="89">
        <f t="shared" si="97"/>
        <v>0</v>
      </c>
      <c r="I78" s="89">
        <f t="shared" si="98"/>
        <v>0</v>
      </c>
      <c r="J78" t="s">
        <v>65</v>
      </c>
      <c r="K78" s="46"/>
      <c r="L78" s="13"/>
      <c r="M78" s="27">
        <f>SUM(K78:L78)</f>
        <v>0</v>
      </c>
      <c r="N78" s="1"/>
      <c r="O78" s="1"/>
      <c r="P78" s="2">
        <f t="shared" si="103"/>
        <v>0</v>
      </c>
      <c r="Q78" s="2">
        <f t="shared" si="104"/>
        <v>0</v>
      </c>
      <c r="R78" s="2">
        <f t="shared" si="105"/>
        <v>0</v>
      </c>
    </row>
    <row r="79" spans="1:18" x14ac:dyDescent="0.2">
      <c r="A79" s="20" t="s">
        <v>8</v>
      </c>
      <c r="B79" s="2"/>
      <c r="C79" s="25"/>
      <c r="D79" s="13"/>
      <c r="E79" s="13"/>
      <c r="F79" s="13"/>
      <c r="G79" s="89">
        <f t="shared" si="96"/>
        <v>0</v>
      </c>
      <c r="H79" s="89">
        <f t="shared" si="97"/>
        <v>0</v>
      </c>
      <c r="I79" s="89">
        <f t="shared" si="98"/>
        <v>0</v>
      </c>
      <c r="J79" t="s">
        <v>54</v>
      </c>
      <c r="K79" s="8"/>
      <c r="L79" s="3"/>
      <c r="M79" s="12"/>
      <c r="N79" s="1"/>
      <c r="O79" s="1"/>
      <c r="P79" s="2">
        <f t="shared" si="103"/>
        <v>0</v>
      </c>
      <c r="Q79" s="2">
        <f t="shared" si="104"/>
        <v>0</v>
      </c>
      <c r="R79" s="2">
        <f t="shared" si="105"/>
        <v>0</v>
      </c>
    </row>
    <row r="80" spans="1:18" x14ac:dyDescent="0.2">
      <c r="A80" s="20" t="s">
        <v>36</v>
      </c>
      <c r="B80" s="2"/>
      <c r="C80" s="25"/>
      <c r="D80" s="13"/>
      <c r="E80" s="13"/>
      <c r="F80" s="13"/>
      <c r="G80" s="89">
        <f t="shared" si="96"/>
        <v>0</v>
      </c>
      <c r="H80" s="89">
        <f t="shared" si="97"/>
        <v>0</v>
      </c>
      <c r="I80" s="89">
        <f t="shared" si="98"/>
        <v>0</v>
      </c>
      <c r="J80" t="s">
        <v>81</v>
      </c>
      <c r="K80" s="8"/>
      <c r="L80" s="3"/>
      <c r="M80" s="12"/>
      <c r="N80" s="1"/>
      <c r="O80" s="1"/>
      <c r="P80" s="2">
        <f t="shared" si="103"/>
        <v>0</v>
      </c>
      <c r="Q80" s="2">
        <f t="shared" si="104"/>
        <v>0</v>
      </c>
      <c r="R80" s="2">
        <f t="shared" si="105"/>
        <v>0</v>
      </c>
    </row>
    <row r="81" spans="1:18" x14ac:dyDescent="0.2">
      <c r="A81" s="20" t="s">
        <v>7</v>
      </c>
      <c r="B81" s="2"/>
      <c r="C81" s="25"/>
      <c r="D81" s="13"/>
      <c r="E81" s="13"/>
      <c r="F81" s="13"/>
      <c r="G81" s="89">
        <f t="shared" si="96"/>
        <v>0</v>
      </c>
      <c r="H81" s="89">
        <f t="shared" si="97"/>
        <v>0</v>
      </c>
      <c r="I81" s="89">
        <f t="shared" si="98"/>
        <v>0</v>
      </c>
      <c r="K81" s="20"/>
      <c r="L81" s="1"/>
      <c r="M81" s="51"/>
      <c r="N81" s="1"/>
      <c r="O81" s="1"/>
      <c r="P81" s="1"/>
      <c r="Q81" s="1"/>
      <c r="R81" s="1"/>
    </row>
    <row r="82" spans="1:18" x14ac:dyDescent="0.2">
      <c r="A82" s="1" t="s">
        <v>62</v>
      </c>
      <c r="B82" s="2"/>
      <c r="C82" s="25"/>
      <c r="D82" s="13"/>
      <c r="E82" s="13"/>
      <c r="F82" s="13"/>
      <c r="G82" s="89">
        <f t="shared" si="96"/>
        <v>0</v>
      </c>
      <c r="H82" s="89">
        <f t="shared" si="97"/>
        <v>0</v>
      </c>
      <c r="I82" s="89">
        <f t="shared" si="98"/>
        <v>0</v>
      </c>
      <c r="J82" s="40" t="s">
        <v>4</v>
      </c>
      <c r="K82" s="8">
        <v>48434</v>
      </c>
      <c r="L82" s="3">
        <v>1557</v>
      </c>
      <c r="M82" s="12">
        <f>SUM(K82:L82)</f>
        <v>49991</v>
      </c>
      <c r="N82" s="12">
        <v>6114</v>
      </c>
      <c r="O82" s="12"/>
      <c r="P82" s="3">
        <f t="shared" ref="P82" si="106">+K82+N82</f>
        <v>54548</v>
      </c>
      <c r="Q82" s="3">
        <f t="shared" ref="Q82" si="107">+L82+O82</f>
        <v>1557</v>
      </c>
      <c r="R82" s="3">
        <f t="shared" ref="R82" si="108">+P82+Q82</f>
        <v>56105</v>
      </c>
    </row>
    <row r="83" spans="1:18" x14ac:dyDescent="0.2">
      <c r="A83" s="20"/>
      <c r="B83" s="2"/>
      <c r="C83" s="25"/>
      <c r="D83" s="13"/>
      <c r="E83" s="13"/>
      <c r="F83" s="13"/>
      <c r="G83" s="13"/>
      <c r="H83" s="13"/>
      <c r="I83" s="13"/>
      <c r="J83" s="80" t="s">
        <v>55</v>
      </c>
      <c r="K83" s="8"/>
      <c r="L83" s="3"/>
      <c r="M83" s="27"/>
      <c r="N83" s="1"/>
      <c r="O83" s="1"/>
      <c r="P83" s="1"/>
      <c r="Q83" s="1"/>
      <c r="R83" s="1"/>
    </row>
    <row r="84" spans="1:18" x14ac:dyDescent="0.2">
      <c r="A84" s="21" t="s">
        <v>37</v>
      </c>
      <c r="B84" s="3">
        <f>SUM(B85:B94)</f>
        <v>7011</v>
      </c>
      <c r="C84" s="14">
        <f>SUM(C85:C94)</f>
        <v>0</v>
      </c>
      <c r="D84" s="3">
        <f>SUM(D85:D94)</f>
        <v>7011</v>
      </c>
      <c r="E84" s="3">
        <f t="shared" ref="E84:G84" si="109">SUM(E85:E94)</f>
        <v>0</v>
      </c>
      <c r="F84" s="3">
        <f t="shared" si="109"/>
        <v>0</v>
      </c>
      <c r="G84" s="3">
        <f t="shared" si="109"/>
        <v>7011</v>
      </c>
      <c r="H84" s="3">
        <f t="shared" ref="H84" si="110">SUM(H85:H94)</f>
        <v>0</v>
      </c>
      <c r="I84" s="3">
        <f t="shared" ref="I84" si="111">SUM(I85:I94)</f>
        <v>7011</v>
      </c>
      <c r="K84" s="8"/>
      <c r="L84" s="3"/>
      <c r="M84" s="12"/>
      <c r="N84" s="1"/>
      <c r="O84" s="1"/>
      <c r="P84" s="1"/>
      <c r="Q84" s="1"/>
      <c r="R84" s="1"/>
    </row>
    <row r="85" spans="1:18" x14ac:dyDescent="0.2">
      <c r="A85" s="20" t="s">
        <v>38</v>
      </c>
      <c r="B85" s="2"/>
      <c r="C85" s="25"/>
      <c r="D85" s="13">
        <f>SUM(B85:C85)</f>
        <v>0</v>
      </c>
      <c r="E85" s="13"/>
      <c r="F85" s="13"/>
      <c r="G85" s="89">
        <f t="shared" ref="G85" si="112">+B85+E85</f>
        <v>0</v>
      </c>
      <c r="H85" s="89">
        <f t="shared" ref="H85" si="113">+C85+F85</f>
        <v>0</v>
      </c>
      <c r="I85" s="89">
        <f t="shared" ref="I85" si="114">+G85+H85</f>
        <v>0</v>
      </c>
      <c r="J85" s="40" t="s">
        <v>3</v>
      </c>
      <c r="K85" s="8"/>
      <c r="L85" s="3"/>
      <c r="M85" s="12">
        <f>SUM(K85:L85)</f>
        <v>0</v>
      </c>
      <c r="N85" s="1"/>
      <c r="O85" s="1"/>
      <c r="P85" s="3">
        <f t="shared" ref="P85" si="115">+K85+N85</f>
        <v>0</v>
      </c>
      <c r="Q85" s="3">
        <f t="shared" ref="Q85" si="116">+L85+O85</f>
        <v>0</v>
      </c>
      <c r="R85" s="3">
        <f t="shared" ref="R85" si="117">+P85+Q85</f>
        <v>0</v>
      </c>
    </row>
    <row r="86" spans="1:18" x14ac:dyDescent="0.2">
      <c r="A86" s="20" t="s">
        <v>6</v>
      </c>
      <c r="B86" s="2">
        <v>6350</v>
      </c>
      <c r="C86" s="25"/>
      <c r="D86" s="13">
        <f>SUM(B86:C86)</f>
        <v>6350</v>
      </c>
      <c r="E86" s="13"/>
      <c r="F86" s="13"/>
      <c r="G86" s="89">
        <f t="shared" ref="G86:G94" si="118">+B86+E86</f>
        <v>6350</v>
      </c>
      <c r="H86" s="89">
        <f t="shared" ref="H86:H94" si="119">+C86+F86</f>
        <v>0</v>
      </c>
      <c r="I86" s="89">
        <f t="shared" ref="I86:I94" si="120">+G86+H86</f>
        <v>6350</v>
      </c>
      <c r="K86" s="20"/>
      <c r="L86" s="1"/>
      <c r="M86" s="51"/>
      <c r="N86" s="1"/>
      <c r="O86" s="1"/>
      <c r="P86" s="1"/>
      <c r="Q86" s="1"/>
      <c r="R86" s="1"/>
    </row>
    <row r="87" spans="1:18" x14ac:dyDescent="0.2">
      <c r="A87" s="20" t="s">
        <v>39</v>
      </c>
      <c r="B87" s="2">
        <v>600</v>
      </c>
      <c r="C87" s="25"/>
      <c r="D87" s="2">
        <f>SUM(B87:C87)</f>
        <v>600</v>
      </c>
      <c r="E87" s="2"/>
      <c r="F87" s="2"/>
      <c r="G87" s="89">
        <f t="shared" si="118"/>
        <v>600</v>
      </c>
      <c r="H87" s="89">
        <f t="shared" si="119"/>
        <v>0</v>
      </c>
      <c r="I87" s="89">
        <f t="shared" si="120"/>
        <v>600</v>
      </c>
      <c r="J87" s="40" t="s">
        <v>27</v>
      </c>
      <c r="K87" s="12">
        <f t="shared" ref="K87:L87" si="121">SUM(K88:K90)</f>
        <v>0</v>
      </c>
      <c r="L87" s="12">
        <f t="shared" si="121"/>
        <v>0</v>
      </c>
      <c r="M87" s="12">
        <f>SUM(M88:M90)</f>
        <v>0</v>
      </c>
      <c r="N87" s="12">
        <f t="shared" ref="N87:R87" si="122">SUM(N88:N90)</f>
        <v>0</v>
      </c>
      <c r="O87" s="12">
        <f t="shared" si="122"/>
        <v>0</v>
      </c>
      <c r="P87" s="12">
        <f t="shared" si="122"/>
        <v>0</v>
      </c>
      <c r="Q87" s="12">
        <f t="shared" si="122"/>
        <v>0</v>
      </c>
      <c r="R87" s="12">
        <f t="shared" si="122"/>
        <v>0</v>
      </c>
    </row>
    <row r="88" spans="1:18" x14ac:dyDescent="0.2">
      <c r="A88" s="20" t="s">
        <v>40</v>
      </c>
      <c r="B88" s="2"/>
      <c r="C88" s="25"/>
      <c r="D88" s="2">
        <f t="shared" ref="D88:D94" si="123">SUM(B88:C88)</f>
        <v>0</v>
      </c>
      <c r="E88" s="70"/>
      <c r="F88" s="2"/>
      <c r="G88" s="89">
        <f t="shared" si="118"/>
        <v>0</v>
      </c>
      <c r="H88" s="89">
        <f t="shared" si="119"/>
        <v>0</v>
      </c>
      <c r="I88" s="89">
        <f t="shared" si="120"/>
        <v>0</v>
      </c>
      <c r="J88" s="20" t="s">
        <v>56</v>
      </c>
      <c r="K88" s="46"/>
      <c r="L88" s="13"/>
      <c r="M88" s="27">
        <f>SUM(K88:L88)</f>
        <v>0</v>
      </c>
      <c r="N88" s="1"/>
      <c r="O88" s="1"/>
      <c r="P88" s="2">
        <f t="shared" ref="P88" si="124">+K88+N88</f>
        <v>0</v>
      </c>
      <c r="Q88" s="2">
        <f t="shared" ref="Q88" si="125">+L88+O88</f>
        <v>0</v>
      </c>
      <c r="R88" s="2">
        <f t="shared" ref="R88" si="126">+P88+Q88</f>
        <v>0</v>
      </c>
    </row>
    <row r="89" spans="1:18" x14ac:dyDescent="0.2">
      <c r="A89" s="20" t="s">
        <v>41</v>
      </c>
      <c r="B89" s="2"/>
      <c r="C89" s="25"/>
      <c r="D89" s="2">
        <f t="shared" si="123"/>
        <v>0</v>
      </c>
      <c r="E89" s="70"/>
      <c r="F89" s="2"/>
      <c r="G89" s="89">
        <f t="shared" si="118"/>
        <v>0</v>
      </c>
      <c r="H89" s="89">
        <f t="shared" si="119"/>
        <v>0</v>
      </c>
      <c r="I89" s="89">
        <f t="shared" si="120"/>
        <v>0</v>
      </c>
      <c r="J89" s="20" t="s">
        <v>57</v>
      </c>
      <c r="K89" s="8"/>
      <c r="L89" s="3"/>
      <c r="M89" s="27">
        <f>SUM(K89:L89)</f>
        <v>0</v>
      </c>
      <c r="N89" s="1"/>
      <c r="O89" s="1"/>
      <c r="P89" s="2">
        <f t="shared" ref="P89" si="127">+K89+N89</f>
        <v>0</v>
      </c>
      <c r="Q89" s="2">
        <f t="shared" ref="Q89" si="128">+L89+O89</f>
        <v>0</v>
      </c>
      <c r="R89" s="2">
        <f t="shared" ref="R89" si="129">+P89+Q89</f>
        <v>0</v>
      </c>
    </row>
    <row r="90" spans="1:18" x14ac:dyDescent="0.2">
      <c r="A90" s="28" t="s">
        <v>42</v>
      </c>
      <c r="B90" s="13"/>
      <c r="C90" s="14"/>
      <c r="D90" s="2">
        <f t="shared" si="123"/>
        <v>0</v>
      </c>
      <c r="E90" s="70"/>
      <c r="F90" s="2"/>
      <c r="G90" s="89">
        <f t="shared" si="118"/>
        <v>0</v>
      </c>
      <c r="H90" s="89">
        <f t="shared" si="119"/>
        <v>0</v>
      </c>
      <c r="I90" s="89">
        <f t="shared" si="120"/>
        <v>0</v>
      </c>
      <c r="J90" s="20" t="s">
        <v>80</v>
      </c>
      <c r="K90" s="73"/>
      <c r="L90" s="18"/>
      <c r="M90" s="27">
        <f>SUM(K90:L90)</f>
        <v>0</v>
      </c>
      <c r="N90" s="1"/>
      <c r="O90" s="1"/>
      <c r="P90" s="2">
        <f t="shared" ref="P90" si="130">+K90+N90</f>
        <v>0</v>
      </c>
      <c r="Q90" s="2">
        <f t="shared" ref="Q90" si="131">+L90+O90</f>
        <v>0</v>
      </c>
      <c r="R90" s="2">
        <f t="shared" ref="R90" si="132">+P90+Q90</f>
        <v>0</v>
      </c>
    </row>
    <row r="91" spans="1:18" x14ac:dyDescent="0.2">
      <c r="A91" s="28" t="s">
        <v>43</v>
      </c>
      <c r="B91" s="2"/>
      <c r="C91" s="25"/>
      <c r="D91" s="2">
        <f t="shared" si="123"/>
        <v>0</v>
      </c>
      <c r="E91" s="70"/>
      <c r="F91" s="2"/>
      <c r="G91" s="89">
        <f t="shared" si="118"/>
        <v>0</v>
      </c>
      <c r="H91" s="89">
        <f t="shared" si="119"/>
        <v>0</v>
      </c>
      <c r="I91" s="89">
        <f t="shared" si="120"/>
        <v>0</v>
      </c>
      <c r="J91" s="20"/>
      <c r="K91" s="8"/>
      <c r="L91" s="3"/>
      <c r="M91" s="12"/>
      <c r="N91" s="1"/>
      <c r="O91" s="1"/>
      <c r="P91" s="1"/>
      <c r="Q91" s="1"/>
      <c r="R91" s="1"/>
    </row>
    <row r="92" spans="1:18" x14ac:dyDescent="0.2">
      <c r="A92" s="28" t="s">
        <v>44</v>
      </c>
      <c r="B92" s="2">
        <v>61</v>
      </c>
      <c r="C92" s="25"/>
      <c r="D92" s="2">
        <f t="shared" si="123"/>
        <v>61</v>
      </c>
      <c r="E92" s="70"/>
      <c r="F92" s="2"/>
      <c r="G92" s="89">
        <f t="shared" si="118"/>
        <v>61</v>
      </c>
      <c r="H92" s="89">
        <f t="shared" si="119"/>
        <v>0</v>
      </c>
      <c r="I92" s="89">
        <f t="shared" si="120"/>
        <v>61</v>
      </c>
      <c r="J92" s="21"/>
      <c r="K92" s="46"/>
      <c r="L92" s="3"/>
      <c r="M92" s="12"/>
      <c r="N92" s="1"/>
      <c r="O92" s="1"/>
      <c r="P92" s="1"/>
      <c r="Q92" s="1"/>
      <c r="R92" s="1"/>
    </row>
    <row r="93" spans="1:18" x14ac:dyDescent="0.2">
      <c r="A93" s="28" t="s">
        <v>45</v>
      </c>
      <c r="B93" s="3"/>
      <c r="C93" s="14"/>
      <c r="D93" s="2">
        <f t="shared" si="123"/>
        <v>0</v>
      </c>
      <c r="E93" s="70"/>
      <c r="F93" s="2"/>
      <c r="G93" s="89">
        <f t="shared" si="118"/>
        <v>0</v>
      </c>
      <c r="H93" s="89">
        <f t="shared" si="119"/>
        <v>0</v>
      </c>
      <c r="I93" s="89">
        <f t="shared" si="120"/>
        <v>0</v>
      </c>
      <c r="J93" s="21"/>
      <c r="K93" s="8"/>
      <c r="L93" s="3"/>
      <c r="M93" s="12"/>
      <c r="N93" s="1"/>
      <c r="O93" s="1"/>
      <c r="P93" s="1"/>
      <c r="Q93" s="1"/>
      <c r="R93" s="1"/>
    </row>
    <row r="94" spans="1:18" x14ac:dyDescent="0.2">
      <c r="A94" s="28" t="s">
        <v>46</v>
      </c>
      <c r="B94" s="2"/>
      <c r="C94" s="25"/>
      <c r="D94" s="2">
        <f t="shared" si="123"/>
        <v>0</v>
      </c>
      <c r="E94" s="70"/>
      <c r="F94" s="2"/>
      <c r="G94" s="89">
        <f t="shared" si="118"/>
        <v>0</v>
      </c>
      <c r="H94" s="89">
        <f t="shared" si="119"/>
        <v>0</v>
      </c>
      <c r="I94" s="89">
        <f t="shared" si="120"/>
        <v>0</v>
      </c>
      <c r="J94" s="20"/>
      <c r="K94" s="8"/>
      <c r="L94" s="3"/>
      <c r="M94" s="12"/>
      <c r="N94" s="1"/>
      <c r="O94" s="1"/>
      <c r="P94" s="1"/>
      <c r="Q94" s="1"/>
      <c r="R94" s="1"/>
    </row>
    <row r="95" spans="1:18" x14ac:dyDescent="0.2">
      <c r="A95" s="20"/>
      <c r="B95" s="2"/>
      <c r="C95" s="25"/>
      <c r="D95" s="13"/>
      <c r="E95" s="46"/>
      <c r="F95" s="46"/>
      <c r="G95" s="46"/>
      <c r="H95" s="46"/>
      <c r="I95" s="46"/>
      <c r="J95" s="20"/>
      <c r="K95" s="8"/>
      <c r="L95" s="3"/>
      <c r="M95" s="12"/>
      <c r="N95" s="1"/>
      <c r="O95" s="1"/>
      <c r="P95" s="1"/>
      <c r="Q95" s="1"/>
      <c r="R95" s="1"/>
    </row>
    <row r="96" spans="1:18" x14ac:dyDescent="0.2">
      <c r="A96" s="21" t="s">
        <v>47</v>
      </c>
      <c r="B96" s="3">
        <f>SUM(B97)</f>
        <v>0</v>
      </c>
      <c r="C96" s="14">
        <f>SUM(C97)</f>
        <v>0</v>
      </c>
      <c r="D96" s="3">
        <f>SUM(D97)</f>
        <v>0</v>
      </c>
      <c r="E96" s="3">
        <f t="shared" ref="E96:I96" si="133">SUM(E97)</f>
        <v>0</v>
      </c>
      <c r="F96" s="3">
        <f t="shared" si="133"/>
        <v>0</v>
      </c>
      <c r="G96" s="3">
        <f t="shared" si="133"/>
        <v>0</v>
      </c>
      <c r="H96" s="3">
        <f t="shared" si="133"/>
        <v>0</v>
      </c>
      <c r="I96" s="3">
        <f t="shared" si="133"/>
        <v>0</v>
      </c>
      <c r="J96" s="20"/>
      <c r="K96" s="8"/>
      <c r="L96" s="3"/>
      <c r="M96" s="12"/>
      <c r="N96" s="1"/>
      <c r="O96" s="1"/>
      <c r="P96" s="1"/>
      <c r="Q96" s="1"/>
      <c r="R96" s="1"/>
    </row>
    <row r="97" spans="1:18" x14ac:dyDescent="0.2">
      <c r="A97" s="28" t="s">
        <v>48</v>
      </c>
      <c r="B97" s="2"/>
      <c r="C97" s="25"/>
      <c r="D97" s="13">
        <f>SUM(B97:C97)</f>
        <v>0</v>
      </c>
      <c r="E97" s="46"/>
      <c r="F97" s="13"/>
      <c r="G97" s="89">
        <f t="shared" ref="G97" si="134">+B97+E97</f>
        <v>0</v>
      </c>
      <c r="H97" s="89">
        <f t="shared" ref="H97" si="135">+C97+F97</f>
        <v>0</v>
      </c>
      <c r="I97" s="89">
        <f t="shared" ref="I97" si="136">+G97+H97</f>
        <v>0</v>
      </c>
      <c r="J97" s="20"/>
      <c r="K97" s="8"/>
      <c r="L97" s="3"/>
      <c r="M97" s="12"/>
      <c r="N97" s="1"/>
      <c r="O97" s="1"/>
      <c r="P97" s="1"/>
      <c r="Q97" s="1"/>
      <c r="R97" s="1"/>
    </row>
    <row r="98" spans="1:18" x14ac:dyDescent="0.2">
      <c r="A98" s="20"/>
      <c r="B98" s="3"/>
      <c r="C98" s="14"/>
      <c r="D98" s="3"/>
      <c r="E98" s="8"/>
      <c r="F98" s="8"/>
      <c r="G98" s="8"/>
      <c r="H98" s="8"/>
      <c r="I98" s="8"/>
      <c r="J98" s="15" t="s">
        <v>5</v>
      </c>
      <c r="K98" s="8">
        <f>SUM(K99:K101)</f>
        <v>0</v>
      </c>
      <c r="L98" s="3">
        <f>SUM(L99:L101)</f>
        <v>0</v>
      </c>
      <c r="M98" s="12">
        <f>SUM(M99:M101)</f>
        <v>0</v>
      </c>
      <c r="N98" s="12">
        <f t="shared" ref="N98:R98" si="137">SUM(N99:N101)</f>
        <v>0</v>
      </c>
      <c r="O98" s="12">
        <f t="shared" si="137"/>
        <v>0</v>
      </c>
      <c r="P98" s="12">
        <f t="shared" si="137"/>
        <v>0</v>
      </c>
      <c r="Q98" s="12">
        <f t="shared" si="137"/>
        <v>0</v>
      </c>
      <c r="R98" s="12">
        <f t="shared" si="137"/>
        <v>0</v>
      </c>
    </row>
    <row r="99" spans="1:18" x14ac:dyDescent="0.2">
      <c r="A99" s="21" t="s">
        <v>49</v>
      </c>
      <c r="B99" s="3">
        <f>SUM(A100)</f>
        <v>0</v>
      </c>
      <c r="C99" s="14">
        <f>SUM(B100)</f>
        <v>0</v>
      </c>
      <c r="D99" s="3">
        <f>SUM(C100)</f>
        <v>0</v>
      </c>
      <c r="E99" s="3">
        <f t="shared" ref="E99:I99" si="138">SUM(D100)</f>
        <v>0</v>
      </c>
      <c r="F99" s="3">
        <f t="shared" si="138"/>
        <v>0</v>
      </c>
      <c r="G99" s="3">
        <f t="shared" si="138"/>
        <v>0</v>
      </c>
      <c r="H99" s="3">
        <f t="shared" si="138"/>
        <v>0</v>
      </c>
      <c r="I99" s="3">
        <f t="shared" si="138"/>
        <v>0</v>
      </c>
      <c r="J99" s="22" t="s">
        <v>9</v>
      </c>
      <c r="K99" s="70"/>
      <c r="L99" s="2"/>
      <c r="M99" s="27">
        <f>SUM(K99:L99)</f>
        <v>0</v>
      </c>
      <c r="N99" s="1"/>
      <c r="O99" s="1"/>
      <c r="P99" s="2">
        <f t="shared" ref="P99" si="139">+K99+N99</f>
        <v>0</v>
      </c>
      <c r="Q99" s="2">
        <f t="shared" ref="Q99" si="140">+L99+O99</f>
        <v>0</v>
      </c>
      <c r="R99" s="2">
        <f t="shared" ref="R99" si="141">+P99+Q99</f>
        <v>0</v>
      </c>
    </row>
    <row r="100" spans="1:18" x14ac:dyDescent="0.2">
      <c r="A100" s="20" t="s">
        <v>50</v>
      </c>
      <c r="B100" s="2"/>
      <c r="C100" s="25"/>
      <c r="D100" s="13"/>
      <c r="E100" s="46"/>
      <c r="F100" s="46"/>
      <c r="G100" s="46"/>
      <c r="H100" s="46"/>
      <c r="I100" s="46"/>
      <c r="J100" s="22" t="s">
        <v>10</v>
      </c>
      <c r="K100" s="70"/>
      <c r="L100" s="2"/>
      <c r="M100" s="27">
        <f>SUM(K100:L100)</f>
        <v>0</v>
      </c>
      <c r="N100" s="1"/>
      <c r="O100" s="1"/>
      <c r="P100" s="2">
        <f t="shared" ref="P100:P101" si="142">+K100+N100</f>
        <v>0</v>
      </c>
      <c r="Q100" s="2">
        <f t="shared" ref="Q100:Q101" si="143">+L100+O100</f>
        <v>0</v>
      </c>
      <c r="R100" s="2">
        <f t="shared" ref="R100:R101" si="144">+P100+Q100</f>
        <v>0</v>
      </c>
    </row>
    <row r="101" spans="1:18" x14ac:dyDescent="0.2">
      <c r="A101" s="21"/>
      <c r="B101" s="1"/>
      <c r="C101" s="25"/>
      <c r="D101" s="13"/>
      <c r="E101" s="46"/>
      <c r="F101" s="46"/>
      <c r="G101" s="46"/>
      <c r="H101" s="46"/>
      <c r="I101" s="46"/>
      <c r="J101" s="22" t="s">
        <v>11</v>
      </c>
      <c r="K101" s="70"/>
      <c r="L101" s="2"/>
      <c r="M101" s="27">
        <f>SUM(K101:L101)</f>
        <v>0</v>
      </c>
      <c r="N101" s="1"/>
      <c r="O101" s="1"/>
      <c r="P101" s="2">
        <f t="shared" si="142"/>
        <v>0</v>
      </c>
      <c r="Q101" s="2">
        <f t="shared" si="143"/>
        <v>0</v>
      </c>
      <c r="R101" s="2">
        <f t="shared" si="144"/>
        <v>0</v>
      </c>
    </row>
    <row r="102" spans="1:18" x14ac:dyDescent="0.2">
      <c r="A102" s="21" t="s">
        <v>51</v>
      </c>
      <c r="B102" s="3">
        <f>SUM(B103)</f>
        <v>0</v>
      </c>
      <c r="C102" s="14">
        <f>SUM(C103)</f>
        <v>0</v>
      </c>
      <c r="D102" s="3">
        <f>SUM(D103)</f>
        <v>0</v>
      </c>
      <c r="E102" s="3">
        <f t="shared" ref="E102:I102" si="145">SUM(E103)</f>
        <v>0</v>
      </c>
      <c r="F102" s="3">
        <f t="shared" si="145"/>
        <v>0</v>
      </c>
      <c r="G102" s="3">
        <f t="shared" si="145"/>
        <v>0</v>
      </c>
      <c r="H102" s="3">
        <f t="shared" si="145"/>
        <v>0</v>
      </c>
      <c r="I102" s="3">
        <f t="shared" si="145"/>
        <v>0</v>
      </c>
      <c r="J102" s="21"/>
      <c r="K102" s="70"/>
      <c r="L102" s="2"/>
      <c r="M102" s="12"/>
      <c r="N102" s="1"/>
      <c r="O102" s="1"/>
      <c r="P102" s="1"/>
      <c r="Q102" s="1"/>
      <c r="R102" s="1"/>
    </row>
    <row r="103" spans="1:18" x14ac:dyDescent="0.2">
      <c r="A103" s="20" t="s">
        <v>52</v>
      </c>
      <c r="B103" s="17"/>
      <c r="C103" s="29"/>
      <c r="D103" s="13">
        <f>SUM(B103:C103)</f>
        <v>0</v>
      </c>
      <c r="E103" s="46"/>
      <c r="F103" s="13"/>
      <c r="G103" s="89">
        <f t="shared" ref="G103" si="146">+B103+E103</f>
        <v>0</v>
      </c>
      <c r="H103" s="89">
        <f t="shared" ref="H103" si="147">+C103+F103</f>
        <v>0</v>
      </c>
      <c r="I103" s="89">
        <f t="shared" ref="I103" si="148">+G103+H103</f>
        <v>0</v>
      </c>
      <c r="J103" s="21"/>
      <c r="K103" s="70"/>
      <c r="L103" s="2"/>
      <c r="M103" s="12"/>
      <c r="N103" s="1"/>
      <c r="O103" s="1"/>
      <c r="P103" s="1"/>
      <c r="Q103" s="1"/>
      <c r="R103" s="1"/>
    </row>
    <row r="104" spans="1:18" x14ac:dyDescent="0.2">
      <c r="A104" s="20"/>
      <c r="B104" s="32"/>
      <c r="C104" s="25"/>
      <c r="D104" s="33"/>
      <c r="E104" s="8"/>
      <c r="F104" s="8"/>
      <c r="G104" s="8"/>
      <c r="H104" s="8"/>
      <c r="I104" s="8"/>
      <c r="J104" s="21"/>
      <c r="K104" s="74"/>
      <c r="L104" s="45"/>
      <c r="M104" s="69"/>
      <c r="N104" s="1"/>
      <c r="O104" s="1"/>
      <c r="P104" s="1"/>
      <c r="Q104" s="1"/>
      <c r="R104" s="1"/>
    </row>
    <row r="105" spans="1:18" x14ac:dyDescent="0.2">
      <c r="A105" s="6" t="s">
        <v>18</v>
      </c>
      <c r="B105" s="7">
        <f t="shared" ref="B105:F105" si="149">SUM(B64,B69,B73,B84,B96,B99,B102,)</f>
        <v>271011</v>
      </c>
      <c r="C105" s="7">
        <f t="shared" si="149"/>
        <v>0</v>
      </c>
      <c r="D105" s="7">
        <f t="shared" si="149"/>
        <v>271011</v>
      </c>
      <c r="E105" s="7">
        <f t="shared" si="149"/>
        <v>26000</v>
      </c>
      <c r="F105" s="7">
        <f t="shared" si="149"/>
        <v>0</v>
      </c>
      <c r="G105" s="7">
        <f>SUM(G64,G69,G73,G84,G96,G99,G102,)</f>
        <v>297011</v>
      </c>
      <c r="H105" s="7">
        <f t="shared" ref="H105:I105" si="150">SUM(H64,H69,H73,H84,H96,H99,H102,)</f>
        <v>0</v>
      </c>
      <c r="I105" s="7">
        <f t="shared" si="150"/>
        <v>297011</v>
      </c>
      <c r="J105" s="9" t="s">
        <v>21</v>
      </c>
      <c r="K105" s="75">
        <f>SUM(K64,K66,K68,K73,K75,K82,K84,K87,K98)</f>
        <v>2298649</v>
      </c>
      <c r="L105" s="5">
        <f>SUM(L64,L66,L68,L73,L75,L82,L84,L87,L98)</f>
        <v>463758</v>
      </c>
      <c r="M105" s="61">
        <f>SUM(M64,M66,M68,M73,M75,M82,M84,M87,M98)</f>
        <v>2762407</v>
      </c>
      <c r="N105" s="61">
        <f t="shared" ref="N105:R105" si="151">SUM(N64,N66,N68,N73,N75,N82,N84,N87,N98)</f>
        <v>190100</v>
      </c>
      <c r="O105" s="61">
        <f t="shared" si="151"/>
        <v>49878</v>
      </c>
      <c r="P105" s="61">
        <f t="shared" si="151"/>
        <v>2488749</v>
      </c>
      <c r="Q105" s="61">
        <f t="shared" si="151"/>
        <v>513636</v>
      </c>
      <c r="R105" s="61">
        <f t="shared" si="151"/>
        <v>3002385</v>
      </c>
    </row>
    <row r="106" spans="1:18" x14ac:dyDescent="0.2">
      <c r="A106" s="15" t="s">
        <v>19</v>
      </c>
      <c r="B106" s="3"/>
      <c r="C106" s="3"/>
      <c r="D106" s="3"/>
      <c r="E106" s="10"/>
      <c r="F106" s="10"/>
      <c r="G106" s="10"/>
      <c r="H106" s="10"/>
      <c r="I106" s="10"/>
      <c r="J106" s="40" t="s">
        <v>58</v>
      </c>
      <c r="K106" s="63"/>
      <c r="L106" s="3"/>
      <c r="M106" s="12"/>
      <c r="N106" s="1"/>
      <c r="O106" s="1"/>
      <c r="P106" s="1"/>
      <c r="Q106" s="1"/>
      <c r="R106" s="1"/>
    </row>
    <row r="107" spans="1:18" ht="12.75" customHeight="1" x14ac:dyDescent="0.2">
      <c r="A107" s="22" t="s">
        <v>63</v>
      </c>
      <c r="B107" s="3"/>
      <c r="C107" s="3"/>
      <c r="D107" s="3"/>
      <c r="E107" s="3"/>
      <c r="F107" s="3"/>
      <c r="G107" s="89">
        <f t="shared" ref="G107" si="152">+B107+E107</f>
        <v>0</v>
      </c>
      <c r="H107" s="89">
        <f t="shared" ref="H107" si="153">+C107+F107</f>
        <v>0</v>
      </c>
      <c r="I107" s="89">
        <f t="shared" ref="I107" si="154">+G107+H107</f>
        <v>0</v>
      </c>
      <c r="J107" s="41" t="s">
        <v>64</v>
      </c>
      <c r="K107" s="8"/>
      <c r="L107" s="3"/>
      <c r="M107" s="12"/>
      <c r="N107" s="1"/>
      <c r="O107" s="1"/>
      <c r="P107" s="1"/>
      <c r="Q107" s="1"/>
      <c r="R107" s="1"/>
    </row>
    <row r="108" spans="1:18" ht="12.75" customHeight="1" x14ac:dyDescent="0.2">
      <c r="A108" s="53" t="s">
        <v>73</v>
      </c>
      <c r="B108" s="54"/>
      <c r="C108" s="54"/>
      <c r="D108" s="54">
        <f>SUM(B108:C108)</f>
        <v>0</v>
      </c>
      <c r="E108" s="76"/>
      <c r="F108" s="54"/>
      <c r="G108" s="89">
        <f t="shared" ref="G108:G112" si="155">+B108+E108</f>
        <v>0</v>
      </c>
      <c r="H108" s="89">
        <f t="shared" ref="H108:H112" si="156">+C108+F108</f>
        <v>0</v>
      </c>
      <c r="I108" s="89">
        <f t="shared" ref="I108:I112" si="157">+G108+H108</f>
        <v>0</v>
      </c>
      <c r="J108" s="53" t="s">
        <v>76</v>
      </c>
      <c r="K108" s="76"/>
      <c r="L108" s="54"/>
      <c r="M108" s="78">
        <f>SUM(K108:L108)</f>
        <v>0</v>
      </c>
      <c r="N108" s="1"/>
      <c r="O108" s="1"/>
      <c r="P108" s="1"/>
      <c r="Q108" s="1"/>
      <c r="R108" s="1"/>
    </row>
    <row r="109" spans="1:18" ht="12.75" customHeight="1" x14ac:dyDescent="0.2">
      <c r="A109" s="53" t="s">
        <v>74</v>
      </c>
      <c r="B109" s="54"/>
      <c r="C109" s="54"/>
      <c r="D109" s="54">
        <f>SUM(B109:C109)</f>
        <v>0</v>
      </c>
      <c r="E109" s="76"/>
      <c r="F109" s="54"/>
      <c r="G109" s="89">
        <f t="shared" si="155"/>
        <v>0</v>
      </c>
      <c r="H109" s="89">
        <f t="shared" si="156"/>
        <v>0</v>
      </c>
      <c r="I109" s="89">
        <f t="shared" si="157"/>
        <v>0</v>
      </c>
      <c r="J109" s="53" t="s">
        <v>77</v>
      </c>
      <c r="K109" s="76"/>
      <c r="L109" s="54"/>
      <c r="M109" s="78">
        <f>SUM(K109:L109)</f>
        <v>0</v>
      </c>
      <c r="N109" s="1"/>
      <c r="O109" s="1"/>
      <c r="P109" s="1"/>
      <c r="Q109" s="1"/>
      <c r="R109" s="1"/>
    </row>
    <row r="110" spans="1:18" ht="12.75" customHeight="1" x14ac:dyDescent="0.2">
      <c r="A110" s="53" t="s">
        <v>75</v>
      </c>
      <c r="B110" s="54"/>
      <c r="C110" s="54"/>
      <c r="D110" s="54"/>
      <c r="E110" s="76"/>
      <c r="F110" s="54"/>
      <c r="G110" s="89">
        <f t="shared" si="155"/>
        <v>0</v>
      </c>
      <c r="H110" s="89">
        <f t="shared" si="156"/>
        <v>0</v>
      </c>
      <c r="I110" s="89">
        <f t="shared" si="157"/>
        <v>0</v>
      </c>
      <c r="J110" s="53" t="s">
        <v>78</v>
      </c>
      <c r="K110" s="76"/>
      <c r="L110" s="54"/>
      <c r="M110" s="78"/>
      <c r="N110" s="1"/>
      <c r="O110" s="1"/>
      <c r="P110" s="1"/>
      <c r="Q110" s="1"/>
      <c r="R110" s="1"/>
    </row>
    <row r="111" spans="1:18" ht="12.75" customHeight="1" x14ac:dyDescent="0.2">
      <c r="A111" s="22" t="s">
        <v>67</v>
      </c>
      <c r="B111" s="3"/>
      <c r="C111" s="3"/>
      <c r="D111" s="3"/>
      <c r="E111" s="8"/>
      <c r="F111" s="3"/>
      <c r="G111" s="89">
        <f t="shared" si="155"/>
        <v>0</v>
      </c>
      <c r="H111" s="89">
        <f t="shared" si="156"/>
        <v>0</v>
      </c>
      <c r="I111" s="89">
        <f t="shared" si="157"/>
        <v>0</v>
      </c>
      <c r="J111" s="22" t="s">
        <v>68</v>
      </c>
      <c r="K111" s="8"/>
      <c r="L111" s="3"/>
      <c r="M111" s="12"/>
      <c r="N111" s="1"/>
      <c r="O111" s="1"/>
      <c r="P111" s="1"/>
      <c r="Q111" s="1"/>
      <c r="R111" s="1"/>
    </row>
    <row r="112" spans="1:18" ht="12.75" customHeight="1" x14ac:dyDescent="0.2">
      <c r="A112" s="22" t="s">
        <v>61</v>
      </c>
      <c r="B112" s="13"/>
      <c r="C112" s="13"/>
      <c r="D112" s="13"/>
      <c r="E112" s="13">
        <v>24483</v>
      </c>
      <c r="F112" s="13">
        <v>88</v>
      </c>
      <c r="G112" s="89">
        <f t="shared" si="155"/>
        <v>24483</v>
      </c>
      <c r="H112" s="89">
        <f t="shared" si="156"/>
        <v>88</v>
      </c>
      <c r="I112" s="89">
        <f t="shared" si="157"/>
        <v>24571</v>
      </c>
      <c r="J112" s="17" t="s">
        <v>66</v>
      </c>
      <c r="K112" s="8"/>
      <c r="L112" s="3"/>
      <c r="M112" s="12"/>
      <c r="N112" s="1"/>
      <c r="O112" s="1"/>
      <c r="P112" s="1"/>
      <c r="Q112" s="1"/>
      <c r="R112" s="1"/>
    </row>
    <row r="113" spans="1:18" ht="12.75" customHeight="1" x14ac:dyDescent="0.2">
      <c r="A113" s="22" t="s">
        <v>99</v>
      </c>
      <c r="B113" s="13"/>
      <c r="C113" s="13"/>
      <c r="D113" s="13"/>
      <c r="E113" s="13"/>
      <c r="F113" s="13"/>
      <c r="G113" s="89"/>
      <c r="H113" s="89"/>
      <c r="I113" s="89"/>
      <c r="J113" s="92"/>
      <c r="K113" s="33"/>
      <c r="L113" s="3"/>
      <c r="M113" s="12"/>
      <c r="N113" s="51"/>
      <c r="O113" s="51"/>
      <c r="P113" s="51"/>
      <c r="Q113" s="51"/>
      <c r="R113" s="51"/>
    </row>
    <row r="114" spans="1:18" x14ac:dyDescent="0.2">
      <c r="A114" s="11" t="s">
        <v>20</v>
      </c>
      <c r="B114" s="4">
        <f>SUM(B105:B112)</f>
        <v>271011</v>
      </c>
      <c r="C114" s="4">
        <f>SUM(C105:C112)</f>
        <v>0</v>
      </c>
      <c r="D114" s="4">
        <f>SUM(D105:D112)</f>
        <v>271011</v>
      </c>
      <c r="E114" s="4">
        <f t="shared" ref="E114:H114" si="158">SUM(E105:E112)</f>
        <v>50483</v>
      </c>
      <c r="F114" s="4">
        <f t="shared" si="158"/>
        <v>88</v>
      </c>
      <c r="G114" s="4">
        <f t="shared" si="158"/>
        <v>321494</v>
      </c>
      <c r="H114" s="4">
        <f t="shared" si="158"/>
        <v>88</v>
      </c>
      <c r="I114" s="4">
        <f>SUM(I105:I113)</f>
        <v>321582</v>
      </c>
      <c r="J114" s="9" t="s">
        <v>23</v>
      </c>
      <c r="K114" s="77">
        <f>SUM(K105:K112)</f>
        <v>2298649</v>
      </c>
      <c r="L114" s="4">
        <f>SUM(L105:L112)</f>
        <v>463758</v>
      </c>
      <c r="M114" s="62">
        <f>SUM(M105:M112)</f>
        <v>2762407</v>
      </c>
      <c r="N114" s="62">
        <f t="shared" ref="N114:R114" si="159">SUM(N105:N112)</f>
        <v>190100</v>
      </c>
      <c r="O114" s="62">
        <f t="shared" si="159"/>
        <v>49878</v>
      </c>
      <c r="P114" s="62">
        <f t="shared" si="159"/>
        <v>2488749</v>
      </c>
      <c r="Q114" s="62">
        <f t="shared" si="159"/>
        <v>513636</v>
      </c>
      <c r="R114" s="62">
        <f t="shared" si="159"/>
        <v>3002385</v>
      </c>
    </row>
    <row r="115" spans="1:18" ht="12.75" customHeight="1" x14ac:dyDescent="0.2">
      <c r="M115" s="16"/>
      <c r="R115" t="s">
        <v>16</v>
      </c>
    </row>
    <row r="116" spans="1:18" x14ac:dyDescent="0.2">
      <c r="A116" s="93" t="str">
        <f>+A2</f>
        <v>Komárom Város Önkormányzata és az általa irányított költségvetési szervek 2024. évi tervezett bevételeinek és kiadásainak módosítása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</row>
    <row r="117" spans="1:18" ht="5.25" customHeight="1" x14ac:dyDescent="0.2">
      <c r="L117" s="23"/>
      <c r="R117" s="24" t="s">
        <v>15</v>
      </c>
    </row>
    <row r="118" spans="1:18" ht="31.5" customHeight="1" x14ac:dyDescent="0.2">
      <c r="A118" s="105" t="s">
        <v>0</v>
      </c>
      <c r="B118" s="101" t="s">
        <v>86</v>
      </c>
      <c r="C118" s="101"/>
      <c r="D118" s="101"/>
      <c r="E118" s="94" t="s">
        <v>91</v>
      </c>
      <c r="F118" s="95"/>
      <c r="G118" s="94" t="s">
        <v>96</v>
      </c>
      <c r="H118" s="96"/>
      <c r="I118" s="95"/>
      <c r="J118" s="102" t="s">
        <v>1</v>
      </c>
      <c r="K118" s="101" t="s">
        <v>87</v>
      </c>
      <c r="L118" s="101"/>
      <c r="M118" s="101"/>
      <c r="N118" s="94" t="s">
        <v>91</v>
      </c>
      <c r="O118" s="95"/>
      <c r="P118" s="94" t="s">
        <v>97</v>
      </c>
      <c r="Q118" s="96"/>
      <c r="R118" s="95"/>
    </row>
    <row r="119" spans="1:18" ht="12.75" customHeight="1" x14ac:dyDescent="0.2">
      <c r="A119" s="105"/>
      <c r="B119" s="100" t="s">
        <v>12</v>
      </c>
      <c r="C119" s="100" t="s">
        <v>13</v>
      </c>
      <c r="D119" s="99" t="str">
        <f>+D5</f>
        <v>1/2024.(I.24.) önk.rendelet eredeti ei.</v>
      </c>
      <c r="E119" s="99" t="s">
        <v>12</v>
      </c>
      <c r="F119" s="99" t="s">
        <v>13</v>
      </c>
      <c r="G119" s="99" t="s">
        <v>12</v>
      </c>
      <c r="H119" s="99" t="s">
        <v>13</v>
      </c>
      <c r="I119" s="97" t="str">
        <f>+I62</f>
        <v>5/2024. (VI.26.) önk.rendelet mód. ei.</v>
      </c>
      <c r="J119" s="103"/>
      <c r="K119" s="99" t="s">
        <v>12</v>
      </c>
      <c r="L119" s="99" t="s">
        <v>13</v>
      </c>
      <c r="M119" s="99" t="str">
        <f>+M5</f>
        <v>1/2024.(I.24.) önk.rendelet eredeti ei.</v>
      </c>
      <c r="N119" s="99" t="s">
        <v>12</v>
      </c>
      <c r="O119" s="99" t="s">
        <v>13</v>
      </c>
      <c r="P119" s="99" t="s">
        <v>12</v>
      </c>
      <c r="Q119" s="99" t="s">
        <v>13</v>
      </c>
      <c r="R119" s="97" t="str">
        <f>+R62</f>
        <v>5/2024. (VI.26.) önk.rendelet mód. ei.</v>
      </c>
    </row>
    <row r="120" spans="1:18" ht="32.25" customHeight="1" x14ac:dyDescent="0.2">
      <c r="A120" s="105"/>
      <c r="B120" s="100"/>
      <c r="C120" s="100"/>
      <c r="D120" s="98"/>
      <c r="E120" s="98"/>
      <c r="F120" s="98"/>
      <c r="G120" s="98"/>
      <c r="H120" s="98"/>
      <c r="I120" s="98"/>
      <c r="J120" s="104"/>
      <c r="K120" s="98"/>
      <c r="L120" s="98"/>
      <c r="M120" s="98"/>
      <c r="N120" s="98"/>
      <c r="O120" s="98"/>
      <c r="P120" s="98"/>
      <c r="Q120" s="98"/>
      <c r="R120" s="98"/>
    </row>
    <row r="121" spans="1:18" x14ac:dyDescent="0.2">
      <c r="A121" s="34" t="s">
        <v>59</v>
      </c>
      <c r="B121" s="10">
        <f>SUM(B122:B123)</f>
        <v>0</v>
      </c>
      <c r="C121" s="14">
        <f>SUM(C122:C123)</f>
        <v>0</v>
      </c>
      <c r="D121" s="10">
        <f>SUM(D122:D123)</f>
        <v>0</v>
      </c>
      <c r="E121" s="10">
        <f t="shared" ref="E121:I121" si="160">SUM(E122:E123)</f>
        <v>11437</v>
      </c>
      <c r="F121" s="10">
        <f t="shared" si="160"/>
        <v>0</v>
      </c>
      <c r="G121" s="26">
        <f t="shared" si="160"/>
        <v>11437</v>
      </c>
      <c r="H121" s="10">
        <f t="shared" si="160"/>
        <v>0</v>
      </c>
      <c r="I121" s="10">
        <f t="shared" si="160"/>
        <v>11437</v>
      </c>
      <c r="J121" s="19" t="s">
        <v>2</v>
      </c>
      <c r="K121" s="63">
        <v>788258</v>
      </c>
      <c r="L121" s="10">
        <v>1000</v>
      </c>
      <c r="M121" s="26">
        <f>SUM(K121:L121)</f>
        <v>789258</v>
      </c>
      <c r="N121" s="26">
        <v>18594</v>
      </c>
      <c r="O121" s="90"/>
      <c r="P121" s="10">
        <f>+K121+N121</f>
        <v>806852</v>
      </c>
      <c r="Q121" s="10">
        <f>+L121+O121</f>
        <v>1000</v>
      </c>
      <c r="R121" s="10">
        <f>+P121+Q121</f>
        <v>807852</v>
      </c>
    </row>
    <row r="122" spans="1:18" x14ac:dyDescent="0.2">
      <c r="A122" s="17" t="s">
        <v>28</v>
      </c>
      <c r="B122" s="2"/>
      <c r="C122" s="25"/>
      <c r="D122" s="13">
        <f t="shared" ref="D122:D142" si="161">SUM(B122:C122)</f>
        <v>0</v>
      </c>
      <c r="E122" s="46"/>
      <c r="F122" s="13"/>
      <c r="G122" s="89">
        <f t="shared" ref="G122" si="162">+B122+E122</f>
        <v>0</v>
      </c>
      <c r="H122" s="89">
        <f t="shared" ref="H122" si="163">+C122+F122</f>
        <v>0</v>
      </c>
      <c r="I122" s="89">
        <f t="shared" ref="I122" si="164">+G122+H122</f>
        <v>0</v>
      </c>
      <c r="J122" s="20"/>
      <c r="K122" s="70"/>
      <c r="L122" s="2"/>
      <c r="M122" s="12"/>
      <c r="N122" s="12"/>
      <c r="O122" s="1"/>
      <c r="P122" s="1"/>
      <c r="Q122" s="1"/>
      <c r="R122" s="1"/>
    </row>
    <row r="123" spans="1:18" x14ac:dyDescent="0.2">
      <c r="A123" s="1" t="s">
        <v>29</v>
      </c>
      <c r="B123" s="2"/>
      <c r="C123" s="25"/>
      <c r="D123" s="13">
        <f t="shared" si="161"/>
        <v>0</v>
      </c>
      <c r="E123" s="46">
        <v>11437</v>
      </c>
      <c r="F123" s="13"/>
      <c r="G123" s="89">
        <f t="shared" ref="G123:G125" si="165">+B123+E123</f>
        <v>11437</v>
      </c>
      <c r="H123" s="89">
        <f t="shared" ref="H123:H125" si="166">+C123+F123</f>
        <v>0</v>
      </c>
      <c r="I123" s="89">
        <f t="shared" ref="I123:I125" si="167">+G123+H123</f>
        <v>11437</v>
      </c>
      <c r="J123" s="21" t="s">
        <v>14</v>
      </c>
      <c r="K123" s="8">
        <v>118383</v>
      </c>
      <c r="L123" s="3">
        <v>420</v>
      </c>
      <c r="M123" s="12">
        <f>SUM(K123:L123)</f>
        <v>118803</v>
      </c>
      <c r="N123" s="12">
        <v>2688</v>
      </c>
      <c r="O123" s="1"/>
      <c r="P123" s="3">
        <f>+K123+N123</f>
        <v>121071</v>
      </c>
      <c r="Q123" s="3">
        <f>+L123+O123</f>
        <v>420</v>
      </c>
      <c r="R123" s="3">
        <f>+P123+Q123</f>
        <v>121491</v>
      </c>
    </row>
    <row r="124" spans="1:18" x14ac:dyDescent="0.2">
      <c r="A124" s="35" t="s">
        <v>30</v>
      </c>
      <c r="B124" s="30"/>
      <c r="C124" s="31"/>
      <c r="D124" s="30">
        <f t="shared" si="161"/>
        <v>0</v>
      </c>
      <c r="E124" s="71"/>
      <c r="F124" s="30"/>
      <c r="G124" s="89">
        <f t="shared" si="165"/>
        <v>0</v>
      </c>
      <c r="H124" s="89">
        <f t="shared" si="166"/>
        <v>0</v>
      </c>
      <c r="I124" s="89">
        <f t="shared" si="167"/>
        <v>0</v>
      </c>
      <c r="J124" s="20"/>
      <c r="K124" s="70"/>
      <c r="L124" s="2"/>
      <c r="M124" s="12"/>
      <c r="N124" s="12"/>
      <c r="O124" s="1"/>
      <c r="P124" s="1"/>
      <c r="Q124" s="1"/>
      <c r="R124" s="1"/>
    </row>
    <row r="125" spans="1:18" x14ac:dyDescent="0.2">
      <c r="A125" s="36"/>
      <c r="B125" s="2"/>
      <c r="C125" s="25"/>
      <c r="D125" s="13">
        <f t="shared" si="161"/>
        <v>0</v>
      </c>
      <c r="E125" s="46"/>
      <c r="F125" s="13"/>
      <c r="G125" s="89">
        <f t="shared" si="165"/>
        <v>0</v>
      </c>
      <c r="H125" s="89">
        <f t="shared" si="166"/>
        <v>0</v>
      </c>
      <c r="I125" s="89">
        <f t="shared" si="167"/>
        <v>0</v>
      </c>
      <c r="J125" s="21" t="s">
        <v>24</v>
      </c>
      <c r="K125" s="8">
        <v>183711</v>
      </c>
      <c r="L125" s="3">
        <v>270</v>
      </c>
      <c r="M125" s="12">
        <f>SUM(K125:L125)</f>
        <v>183981</v>
      </c>
      <c r="N125" s="12">
        <v>8786</v>
      </c>
      <c r="O125" s="1"/>
      <c r="P125" s="3">
        <f>+K125+N125</f>
        <v>192497</v>
      </c>
      <c r="Q125" s="3">
        <f>+L125+O125</f>
        <v>270</v>
      </c>
      <c r="R125" s="3">
        <f>+P125+Q125</f>
        <v>192767</v>
      </c>
    </row>
    <row r="126" spans="1:18" x14ac:dyDescent="0.2">
      <c r="A126" s="36" t="s">
        <v>60</v>
      </c>
      <c r="B126" s="3">
        <f>SUM(B127)</f>
        <v>0</v>
      </c>
      <c r="C126" s="14">
        <f>SUM(C127)</f>
        <v>0</v>
      </c>
      <c r="D126" s="3">
        <f>SUM(D127)</f>
        <v>0</v>
      </c>
      <c r="E126" s="3">
        <f t="shared" ref="E126:I126" si="168">SUM(E127)</f>
        <v>0</v>
      </c>
      <c r="F126" s="3">
        <f t="shared" si="168"/>
        <v>0</v>
      </c>
      <c r="G126" s="12">
        <f t="shared" si="168"/>
        <v>0</v>
      </c>
      <c r="H126" s="3">
        <f t="shared" si="168"/>
        <v>0</v>
      </c>
      <c r="I126" s="3">
        <f t="shared" si="168"/>
        <v>0</v>
      </c>
      <c r="J126" s="58" t="s">
        <v>72</v>
      </c>
      <c r="K126" s="71"/>
      <c r="L126" s="30"/>
      <c r="M126" s="56">
        <f>SUM(K126:L126)</f>
        <v>0</v>
      </c>
      <c r="N126" s="12"/>
      <c r="O126" s="1"/>
      <c r="P126" s="30">
        <f t="shared" ref="P126" si="169">+K126+N126</f>
        <v>0</v>
      </c>
      <c r="Q126" s="30">
        <f t="shared" ref="Q126" si="170">+L126+O126</f>
        <v>0</v>
      </c>
      <c r="R126" s="30">
        <f t="shared" ref="R126" si="171">+P126+Q126</f>
        <v>0</v>
      </c>
    </row>
    <row r="127" spans="1:18" x14ac:dyDescent="0.2">
      <c r="A127" s="20" t="s">
        <v>71</v>
      </c>
      <c r="B127" s="2"/>
      <c r="C127" s="25"/>
      <c r="D127" s="13">
        <f t="shared" si="161"/>
        <v>0</v>
      </c>
      <c r="E127" s="46"/>
      <c r="F127" s="13"/>
      <c r="G127" s="89">
        <f t="shared" ref="G127" si="172">+B127+E127</f>
        <v>0</v>
      </c>
      <c r="H127" s="89">
        <f t="shared" ref="H127" si="173">+C127+F127</f>
        <v>0</v>
      </c>
      <c r="I127" s="89">
        <f t="shared" ref="I127" si="174">+G127+H127</f>
        <v>0</v>
      </c>
      <c r="J127" s="58" t="s">
        <v>79</v>
      </c>
      <c r="K127" s="71"/>
      <c r="L127" s="30"/>
      <c r="M127" s="56">
        <f>SUM(K127:L127)</f>
        <v>0</v>
      </c>
      <c r="N127" s="12"/>
      <c r="O127" s="1"/>
      <c r="P127" s="30">
        <f t="shared" ref="P127" si="175">+K127+N127</f>
        <v>0</v>
      </c>
      <c r="Q127" s="30">
        <f t="shared" ref="Q127" si="176">+L127+O127</f>
        <v>0</v>
      </c>
      <c r="R127" s="30">
        <f t="shared" ref="R127" si="177">+P127+Q127</f>
        <v>0</v>
      </c>
    </row>
    <row r="128" spans="1:18" x14ac:dyDescent="0.2">
      <c r="A128" s="1"/>
      <c r="B128" s="2"/>
      <c r="C128" s="25"/>
      <c r="D128" s="13"/>
      <c r="E128" s="46"/>
      <c r="F128" s="13"/>
      <c r="G128" s="29"/>
      <c r="H128" s="46"/>
      <c r="I128" s="46"/>
      <c r="J128" s="58"/>
      <c r="K128" s="72"/>
      <c r="L128" s="57"/>
      <c r="M128" s="56"/>
      <c r="N128" s="12"/>
      <c r="O128" s="1"/>
      <c r="P128" s="35"/>
      <c r="Q128" s="35"/>
      <c r="R128" s="35"/>
    </row>
    <row r="129" spans="1:18" x14ac:dyDescent="0.2">
      <c r="A129" s="1"/>
      <c r="B129" s="2"/>
      <c r="C129" s="25"/>
      <c r="D129" s="13"/>
      <c r="E129" s="46"/>
      <c r="F129" s="13"/>
      <c r="G129" s="29"/>
      <c r="H129" s="46"/>
      <c r="I129" s="46"/>
      <c r="J129" s="21"/>
      <c r="K129" s="8"/>
      <c r="L129" s="3"/>
      <c r="M129" s="12"/>
      <c r="N129" s="12"/>
      <c r="O129" s="1"/>
      <c r="P129" s="1"/>
      <c r="Q129" s="1"/>
      <c r="R129" s="1"/>
    </row>
    <row r="130" spans="1:18" x14ac:dyDescent="0.2">
      <c r="A130" s="36" t="s">
        <v>17</v>
      </c>
      <c r="B130" s="3">
        <f>SUM(B131:B139)</f>
        <v>0</v>
      </c>
      <c r="C130" s="3">
        <f>SUM(C131:C139)</f>
        <v>0</v>
      </c>
      <c r="D130" s="3">
        <f>SUM(D131:D139)</f>
        <v>0</v>
      </c>
      <c r="E130" s="3">
        <f t="shared" ref="E130:I130" si="178">SUM(E131:E139)</f>
        <v>0</v>
      </c>
      <c r="F130" s="3">
        <f t="shared" si="178"/>
        <v>0</v>
      </c>
      <c r="G130" s="12">
        <f t="shared" si="178"/>
        <v>0</v>
      </c>
      <c r="H130" s="3">
        <f t="shared" si="178"/>
        <v>0</v>
      </c>
      <c r="I130" s="3">
        <f t="shared" si="178"/>
        <v>0</v>
      </c>
      <c r="J130" s="21" t="s">
        <v>25</v>
      </c>
      <c r="K130" s="8"/>
      <c r="L130" s="3"/>
      <c r="M130" s="12">
        <f>SUM(K130:L130)</f>
        <v>0</v>
      </c>
      <c r="N130" s="12"/>
      <c r="O130" s="1"/>
      <c r="P130" s="3">
        <f>+K130+N130</f>
        <v>0</v>
      </c>
      <c r="Q130" s="3">
        <f>+L130+O130</f>
        <v>0</v>
      </c>
      <c r="R130" s="3">
        <f>+P130+Q130</f>
        <v>0</v>
      </c>
    </row>
    <row r="131" spans="1:18" x14ac:dyDescent="0.2">
      <c r="A131" s="20" t="s">
        <v>31</v>
      </c>
      <c r="B131" s="2"/>
      <c r="C131" s="25"/>
      <c r="D131" s="13">
        <f t="shared" si="161"/>
        <v>0</v>
      </c>
      <c r="E131" s="46"/>
      <c r="F131" s="13"/>
      <c r="G131" s="89">
        <f t="shared" ref="G131" si="179">+B131+E131</f>
        <v>0</v>
      </c>
      <c r="H131" s="89">
        <f t="shared" ref="H131" si="180">+C131+F131</f>
        <v>0</v>
      </c>
      <c r="I131" s="89">
        <f t="shared" ref="I131" si="181">+G131+H131</f>
        <v>0</v>
      </c>
      <c r="J131" s="20"/>
      <c r="K131" s="70"/>
      <c r="L131" s="2"/>
      <c r="M131" s="27"/>
      <c r="N131" s="12"/>
      <c r="O131" s="1"/>
      <c r="P131" s="1"/>
      <c r="Q131" s="1"/>
      <c r="R131" s="1"/>
    </row>
    <row r="132" spans="1:18" x14ac:dyDescent="0.2">
      <c r="A132" s="20" t="s">
        <v>32</v>
      </c>
      <c r="B132" s="2"/>
      <c r="C132" s="25"/>
      <c r="D132" s="13">
        <f t="shared" si="161"/>
        <v>0</v>
      </c>
      <c r="E132" s="46"/>
      <c r="F132" s="13"/>
      <c r="G132" s="89">
        <f t="shared" ref="G132:G139" si="182">+B132+E132</f>
        <v>0</v>
      </c>
      <c r="H132" s="89">
        <f t="shared" ref="H132:H139" si="183">+C132+F132</f>
        <v>0</v>
      </c>
      <c r="I132" s="89">
        <f t="shared" ref="I132:I139" si="184">+G132+H132</f>
        <v>0</v>
      </c>
      <c r="J132" s="21" t="s">
        <v>26</v>
      </c>
      <c r="K132" s="8">
        <f>SUM(K133:K137)</f>
        <v>0</v>
      </c>
      <c r="L132" s="8">
        <f t="shared" ref="L132:R132" si="185">SUM(L133:L137)</f>
        <v>0</v>
      </c>
      <c r="M132" s="8">
        <f t="shared" si="185"/>
        <v>0</v>
      </c>
      <c r="N132" s="12">
        <f t="shared" si="185"/>
        <v>0</v>
      </c>
      <c r="O132" s="8">
        <f t="shared" si="185"/>
        <v>0</v>
      </c>
      <c r="P132" s="8">
        <f t="shared" si="185"/>
        <v>0</v>
      </c>
      <c r="Q132" s="8">
        <f t="shared" si="185"/>
        <v>0</v>
      </c>
      <c r="R132" s="3">
        <f t="shared" si="185"/>
        <v>0</v>
      </c>
    </row>
    <row r="133" spans="1:18" x14ac:dyDescent="0.2">
      <c r="A133" s="20" t="s">
        <v>33</v>
      </c>
      <c r="B133" s="3"/>
      <c r="C133" s="14"/>
      <c r="D133" s="13">
        <f t="shared" si="161"/>
        <v>0</v>
      </c>
      <c r="E133" s="13"/>
      <c r="F133" s="13"/>
      <c r="G133" s="89">
        <f t="shared" si="182"/>
        <v>0</v>
      </c>
      <c r="H133" s="89">
        <f t="shared" si="183"/>
        <v>0</v>
      </c>
      <c r="I133" s="89">
        <f t="shared" si="184"/>
        <v>0</v>
      </c>
      <c r="J133" t="s">
        <v>70</v>
      </c>
      <c r="K133" s="70"/>
      <c r="L133" s="2"/>
      <c r="M133" s="27">
        <f>SUM(K133:L133)</f>
        <v>0</v>
      </c>
      <c r="N133" s="12"/>
      <c r="O133" s="1"/>
      <c r="P133" s="2">
        <f t="shared" ref="P133" si="186">+K133+N133</f>
        <v>0</v>
      </c>
      <c r="Q133" s="2">
        <f t="shared" ref="Q133" si="187">+L133+O133</f>
        <v>0</v>
      </c>
      <c r="R133" s="2">
        <f t="shared" ref="R133" si="188">+P133+Q133</f>
        <v>0</v>
      </c>
    </row>
    <row r="134" spans="1:18" x14ac:dyDescent="0.2">
      <c r="A134" s="20" t="s">
        <v>34</v>
      </c>
      <c r="B134" s="13"/>
      <c r="C134" s="29"/>
      <c r="D134" s="13">
        <f t="shared" si="161"/>
        <v>0</v>
      </c>
      <c r="E134" s="13"/>
      <c r="F134" s="13"/>
      <c r="G134" s="89">
        <f t="shared" si="182"/>
        <v>0</v>
      </c>
      <c r="H134" s="89">
        <f t="shared" si="183"/>
        <v>0</v>
      </c>
      <c r="I134" s="89">
        <f t="shared" si="184"/>
        <v>0</v>
      </c>
      <c r="J134" t="s">
        <v>53</v>
      </c>
      <c r="K134" s="70"/>
      <c r="L134" s="2"/>
      <c r="M134" s="27"/>
      <c r="N134" s="12"/>
      <c r="O134" s="1"/>
      <c r="P134" s="2">
        <f t="shared" ref="P134:P137" si="189">+K134+N134</f>
        <v>0</v>
      </c>
      <c r="Q134" s="2">
        <f t="shared" ref="Q134:Q137" si="190">+L134+O134</f>
        <v>0</v>
      </c>
      <c r="R134" s="2">
        <f t="shared" ref="R134:R137" si="191">+P134+Q134</f>
        <v>0</v>
      </c>
    </row>
    <row r="135" spans="1:18" x14ac:dyDescent="0.2">
      <c r="A135" s="20" t="s">
        <v>35</v>
      </c>
      <c r="B135" s="2"/>
      <c r="C135" s="25"/>
      <c r="D135" s="13">
        <f t="shared" si="161"/>
        <v>0</v>
      </c>
      <c r="E135" s="13"/>
      <c r="F135" s="13"/>
      <c r="G135" s="89">
        <f t="shared" si="182"/>
        <v>0</v>
      </c>
      <c r="H135" s="89">
        <f t="shared" si="183"/>
        <v>0</v>
      </c>
      <c r="I135" s="89">
        <f t="shared" si="184"/>
        <v>0</v>
      </c>
      <c r="J135" t="s">
        <v>65</v>
      </c>
      <c r="K135" s="46"/>
      <c r="L135" s="13"/>
      <c r="M135" s="27"/>
      <c r="N135" s="12"/>
      <c r="O135" s="1"/>
      <c r="P135" s="2">
        <f t="shared" si="189"/>
        <v>0</v>
      </c>
      <c r="Q135" s="2">
        <f t="shared" si="190"/>
        <v>0</v>
      </c>
      <c r="R135" s="2">
        <f t="shared" si="191"/>
        <v>0</v>
      </c>
    </row>
    <row r="136" spans="1:18" x14ac:dyDescent="0.2">
      <c r="A136" s="20" t="s">
        <v>8</v>
      </c>
      <c r="B136" s="2"/>
      <c r="C136" s="25"/>
      <c r="D136" s="13">
        <f t="shared" si="161"/>
        <v>0</v>
      </c>
      <c r="E136" s="13"/>
      <c r="F136" s="13"/>
      <c r="G136" s="89">
        <f t="shared" si="182"/>
        <v>0</v>
      </c>
      <c r="H136" s="89">
        <f t="shared" si="183"/>
        <v>0</v>
      </c>
      <c r="I136" s="89">
        <f t="shared" si="184"/>
        <v>0</v>
      </c>
      <c r="J136" t="s">
        <v>54</v>
      </c>
      <c r="K136" s="8"/>
      <c r="L136" s="3"/>
      <c r="M136" s="12"/>
      <c r="N136" s="12"/>
      <c r="O136" s="1"/>
      <c r="P136" s="2">
        <f t="shared" si="189"/>
        <v>0</v>
      </c>
      <c r="Q136" s="2">
        <f t="shared" si="190"/>
        <v>0</v>
      </c>
      <c r="R136" s="2">
        <f t="shared" si="191"/>
        <v>0</v>
      </c>
    </row>
    <row r="137" spans="1:18" x14ac:dyDescent="0.2">
      <c r="A137" s="20" t="s">
        <v>36</v>
      </c>
      <c r="B137" s="2"/>
      <c r="C137" s="25"/>
      <c r="D137" s="13">
        <f t="shared" si="161"/>
        <v>0</v>
      </c>
      <c r="E137" s="13"/>
      <c r="F137" s="13"/>
      <c r="G137" s="89">
        <f t="shared" si="182"/>
        <v>0</v>
      </c>
      <c r="H137" s="89">
        <f t="shared" si="183"/>
        <v>0</v>
      </c>
      <c r="I137" s="89">
        <f t="shared" si="184"/>
        <v>0</v>
      </c>
      <c r="J137" t="s">
        <v>81</v>
      </c>
      <c r="K137" s="8"/>
      <c r="L137" s="3"/>
      <c r="M137" s="12"/>
      <c r="N137" s="12"/>
      <c r="O137" s="1"/>
      <c r="P137" s="2">
        <f t="shared" si="189"/>
        <v>0</v>
      </c>
      <c r="Q137" s="2">
        <f t="shared" si="190"/>
        <v>0</v>
      </c>
      <c r="R137" s="2">
        <f t="shared" si="191"/>
        <v>0</v>
      </c>
    </row>
    <row r="138" spans="1:18" x14ac:dyDescent="0.2">
      <c r="A138" s="20" t="s">
        <v>7</v>
      </c>
      <c r="B138" s="2"/>
      <c r="C138" s="25"/>
      <c r="D138" s="13">
        <f t="shared" si="161"/>
        <v>0</v>
      </c>
      <c r="E138" s="13"/>
      <c r="F138" s="13"/>
      <c r="G138" s="89">
        <f t="shared" si="182"/>
        <v>0</v>
      </c>
      <c r="H138" s="89">
        <f t="shared" si="183"/>
        <v>0</v>
      </c>
      <c r="I138" s="89">
        <f t="shared" si="184"/>
        <v>0</v>
      </c>
      <c r="K138" s="20"/>
      <c r="L138" s="1"/>
      <c r="M138" s="51"/>
      <c r="N138" s="12"/>
      <c r="O138" s="1"/>
      <c r="P138" s="1"/>
      <c r="Q138" s="1"/>
      <c r="R138" s="1"/>
    </row>
    <row r="139" spans="1:18" x14ac:dyDescent="0.2">
      <c r="A139" s="1" t="s">
        <v>62</v>
      </c>
      <c r="B139" s="2"/>
      <c r="C139" s="25"/>
      <c r="D139" s="13">
        <f t="shared" si="161"/>
        <v>0</v>
      </c>
      <c r="E139" s="13"/>
      <c r="F139" s="13"/>
      <c r="G139" s="89">
        <f t="shared" si="182"/>
        <v>0</v>
      </c>
      <c r="H139" s="89">
        <f t="shared" si="183"/>
        <v>0</v>
      </c>
      <c r="I139" s="89">
        <f t="shared" si="184"/>
        <v>0</v>
      </c>
      <c r="J139" s="40" t="s">
        <v>4</v>
      </c>
      <c r="K139" s="8">
        <v>13578</v>
      </c>
      <c r="L139" s="3"/>
      <c r="M139" s="12">
        <f>SUM(K139:L139)</f>
        <v>13578</v>
      </c>
      <c r="N139" s="12">
        <v>737</v>
      </c>
      <c r="O139" s="1"/>
      <c r="P139" s="3">
        <f>+K139+N139</f>
        <v>14315</v>
      </c>
      <c r="Q139" s="3">
        <f>+L139+O139</f>
        <v>0</v>
      </c>
      <c r="R139" s="3">
        <f>+P139+Q139</f>
        <v>14315</v>
      </c>
    </row>
    <row r="140" spans="1:18" x14ac:dyDescent="0.2">
      <c r="A140" s="1"/>
      <c r="B140" s="2"/>
      <c r="C140" s="25"/>
      <c r="D140" s="13"/>
      <c r="E140" s="13"/>
      <c r="F140" s="13"/>
      <c r="G140" s="27"/>
      <c r="H140" s="13"/>
      <c r="I140" s="13"/>
      <c r="J140" s="80" t="s">
        <v>55</v>
      </c>
      <c r="K140" s="46"/>
      <c r="L140" s="13"/>
      <c r="M140" s="27"/>
      <c r="N140" s="1"/>
      <c r="O140" s="1"/>
      <c r="P140" s="1"/>
      <c r="Q140" s="1"/>
      <c r="R140" s="1"/>
    </row>
    <row r="141" spans="1:18" x14ac:dyDescent="0.2">
      <c r="A141" s="36" t="s">
        <v>37</v>
      </c>
      <c r="B141" s="3">
        <f>SUM(B142:B151)</f>
        <v>26039</v>
      </c>
      <c r="C141" s="14">
        <f>SUM(C142:C151)</f>
        <v>0</v>
      </c>
      <c r="D141" s="3">
        <f>SUM(D142:D151)</f>
        <v>26039</v>
      </c>
      <c r="E141" s="3">
        <f t="shared" ref="E141:I141" si="192">SUM(E142:E151)</f>
        <v>0</v>
      </c>
      <c r="F141" s="3">
        <f t="shared" si="192"/>
        <v>0</v>
      </c>
      <c r="G141" s="12">
        <f t="shared" si="192"/>
        <v>26039</v>
      </c>
      <c r="H141" s="3">
        <f t="shared" si="192"/>
        <v>0</v>
      </c>
      <c r="I141" s="3">
        <f t="shared" si="192"/>
        <v>26039</v>
      </c>
      <c r="K141" s="8"/>
      <c r="L141" s="3"/>
      <c r="M141" s="12">
        <f>SUM(K141:L141)</f>
        <v>0</v>
      </c>
      <c r="N141" s="1"/>
      <c r="O141" s="1"/>
      <c r="P141" s="3">
        <f>+K141+N141</f>
        <v>0</v>
      </c>
      <c r="Q141" s="3">
        <f>+L141+O141</f>
        <v>0</v>
      </c>
      <c r="R141" s="3">
        <f>+P141+Q141</f>
        <v>0</v>
      </c>
    </row>
    <row r="142" spans="1:18" x14ac:dyDescent="0.2">
      <c r="A142" s="1" t="s">
        <v>38</v>
      </c>
      <c r="B142" s="2"/>
      <c r="C142" s="25"/>
      <c r="D142" s="13">
        <f t="shared" si="161"/>
        <v>0</v>
      </c>
      <c r="E142" s="13"/>
      <c r="F142" s="13"/>
      <c r="G142" s="89">
        <f t="shared" ref="G142" si="193">+B142+E142</f>
        <v>0</v>
      </c>
      <c r="H142" s="89">
        <f t="shared" ref="H142" si="194">+C142+F142</f>
        <v>0</v>
      </c>
      <c r="I142" s="89">
        <f t="shared" ref="I142" si="195">+G142+H142</f>
        <v>0</v>
      </c>
      <c r="J142" s="40" t="s">
        <v>3</v>
      </c>
      <c r="K142" s="8"/>
      <c r="L142" s="3"/>
      <c r="M142" s="12"/>
      <c r="N142" s="1"/>
      <c r="O142" s="1"/>
      <c r="P142" s="1"/>
      <c r="Q142" s="1"/>
      <c r="R142" s="1"/>
    </row>
    <row r="143" spans="1:18" x14ac:dyDescent="0.2">
      <c r="A143" s="1" t="s">
        <v>6</v>
      </c>
      <c r="B143" s="2">
        <v>180</v>
      </c>
      <c r="C143" s="25"/>
      <c r="D143" s="13">
        <f>SUM(B143:C143)</f>
        <v>180</v>
      </c>
      <c r="E143" s="13"/>
      <c r="F143" s="13"/>
      <c r="G143" s="89">
        <f t="shared" ref="G143:G151" si="196">+B143+E143</f>
        <v>180</v>
      </c>
      <c r="H143" s="89">
        <f t="shared" ref="H143:H151" si="197">+C143+F143</f>
        <v>0</v>
      </c>
      <c r="I143" s="89">
        <f t="shared" ref="I143:I151" si="198">+G143+H143</f>
        <v>180</v>
      </c>
      <c r="K143" s="20"/>
      <c r="L143" s="1"/>
      <c r="M143" s="51"/>
      <c r="N143" s="1"/>
      <c r="O143" s="1"/>
      <c r="P143" s="1"/>
      <c r="Q143" s="1"/>
      <c r="R143" s="1"/>
    </row>
    <row r="144" spans="1:18" x14ac:dyDescent="0.2">
      <c r="A144" s="1" t="s">
        <v>39</v>
      </c>
      <c r="B144" s="2">
        <v>17887</v>
      </c>
      <c r="C144" s="25"/>
      <c r="D144" s="13">
        <f t="shared" ref="D144:D160" si="199">SUM(B144:C144)</f>
        <v>17887</v>
      </c>
      <c r="E144" s="13"/>
      <c r="F144" s="13"/>
      <c r="G144" s="89">
        <f t="shared" si="196"/>
        <v>17887</v>
      </c>
      <c r="H144" s="89">
        <f t="shared" si="197"/>
        <v>0</v>
      </c>
      <c r="I144" s="89">
        <f t="shared" si="198"/>
        <v>17887</v>
      </c>
      <c r="J144" s="40" t="s">
        <v>27</v>
      </c>
      <c r="K144" s="8"/>
      <c r="L144" s="3"/>
      <c r="M144" s="12">
        <f>SUM(M145:M147)</f>
        <v>0</v>
      </c>
      <c r="N144" s="12">
        <f t="shared" ref="N144:R144" si="200">SUM(N145:N147)</f>
        <v>0</v>
      </c>
      <c r="O144" s="12">
        <f t="shared" si="200"/>
        <v>0</v>
      </c>
      <c r="P144" s="12">
        <f t="shared" si="200"/>
        <v>0</v>
      </c>
      <c r="Q144" s="12">
        <f t="shared" si="200"/>
        <v>0</v>
      </c>
      <c r="R144" s="12">
        <f t="shared" si="200"/>
        <v>0</v>
      </c>
    </row>
    <row r="145" spans="1:18" x14ac:dyDescent="0.2">
      <c r="A145" s="1" t="s">
        <v>40</v>
      </c>
      <c r="B145" s="2"/>
      <c r="C145" s="25"/>
      <c r="D145" s="13">
        <f t="shared" si="199"/>
        <v>0</v>
      </c>
      <c r="E145" s="46"/>
      <c r="F145" s="13"/>
      <c r="G145" s="89">
        <f t="shared" si="196"/>
        <v>0</v>
      </c>
      <c r="H145" s="89">
        <f t="shared" si="197"/>
        <v>0</v>
      </c>
      <c r="I145" s="89">
        <f t="shared" si="198"/>
        <v>0</v>
      </c>
      <c r="J145" s="20" t="s">
        <v>56</v>
      </c>
      <c r="K145" s="46"/>
      <c r="L145" s="13"/>
      <c r="M145" s="27">
        <f>SUM(K145:L145)</f>
        <v>0</v>
      </c>
      <c r="N145" s="1"/>
      <c r="O145" s="1"/>
      <c r="P145" s="2">
        <f t="shared" ref="P145" si="201">+K145+N145</f>
        <v>0</v>
      </c>
      <c r="Q145" s="2">
        <f t="shared" ref="Q145" si="202">+L145+O145</f>
        <v>0</v>
      </c>
      <c r="R145" s="2">
        <f t="shared" ref="R145" si="203">+P145+Q145</f>
        <v>0</v>
      </c>
    </row>
    <row r="146" spans="1:18" x14ac:dyDescent="0.2">
      <c r="A146" s="1" t="s">
        <v>41</v>
      </c>
      <c r="B146" s="2"/>
      <c r="C146" s="25"/>
      <c r="D146" s="13">
        <f t="shared" si="199"/>
        <v>0</v>
      </c>
      <c r="E146" s="46"/>
      <c r="F146" s="13"/>
      <c r="G146" s="89">
        <f t="shared" si="196"/>
        <v>0</v>
      </c>
      <c r="H146" s="89">
        <f t="shared" si="197"/>
        <v>0</v>
      </c>
      <c r="I146" s="89">
        <f t="shared" si="198"/>
        <v>0</v>
      </c>
      <c r="J146" s="20" t="s">
        <v>57</v>
      </c>
      <c r="K146" s="8"/>
      <c r="L146" s="3"/>
      <c r="M146" s="27">
        <f>SUM(K146:L146)</f>
        <v>0</v>
      </c>
      <c r="N146" s="1"/>
      <c r="O146" s="1"/>
      <c r="P146" s="2">
        <f t="shared" ref="P146:P147" si="204">+K146+N146</f>
        <v>0</v>
      </c>
      <c r="Q146" s="2">
        <f t="shared" ref="Q146:Q147" si="205">+L146+O146</f>
        <v>0</v>
      </c>
      <c r="R146" s="2">
        <f t="shared" ref="R146:R147" si="206">+P146+Q146</f>
        <v>0</v>
      </c>
    </row>
    <row r="147" spans="1:18" x14ac:dyDescent="0.2">
      <c r="A147" s="17" t="s">
        <v>42</v>
      </c>
      <c r="B147" s="13">
        <v>4829</v>
      </c>
      <c r="C147" s="29"/>
      <c r="D147" s="13">
        <f t="shared" si="199"/>
        <v>4829</v>
      </c>
      <c r="E147" s="46"/>
      <c r="F147" s="13"/>
      <c r="G147" s="89">
        <f t="shared" si="196"/>
        <v>4829</v>
      </c>
      <c r="H147" s="89">
        <f t="shared" si="197"/>
        <v>0</v>
      </c>
      <c r="I147" s="89">
        <f t="shared" si="198"/>
        <v>4829</v>
      </c>
      <c r="J147" s="20" t="s">
        <v>80</v>
      </c>
      <c r="K147" s="73"/>
      <c r="L147" s="18"/>
      <c r="M147" s="27">
        <f>SUM(K147:L147)</f>
        <v>0</v>
      </c>
      <c r="N147" s="1"/>
      <c r="O147" s="1"/>
      <c r="P147" s="2">
        <f t="shared" si="204"/>
        <v>0</v>
      </c>
      <c r="Q147" s="2">
        <f t="shared" si="205"/>
        <v>0</v>
      </c>
      <c r="R147" s="2">
        <f t="shared" si="206"/>
        <v>0</v>
      </c>
    </row>
    <row r="148" spans="1:18" x14ac:dyDescent="0.2">
      <c r="A148" s="17" t="s">
        <v>43</v>
      </c>
      <c r="B148" s="13">
        <v>3143</v>
      </c>
      <c r="C148" s="29"/>
      <c r="D148" s="13">
        <f t="shared" si="199"/>
        <v>3143</v>
      </c>
      <c r="E148" s="46"/>
      <c r="F148" s="13"/>
      <c r="G148" s="89">
        <f t="shared" si="196"/>
        <v>3143</v>
      </c>
      <c r="H148" s="89">
        <f t="shared" si="197"/>
        <v>0</v>
      </c>
      <c r="I148" s="89">
        <f t="shared" si="198"/>
        <v>3143</v>
      </c>
      <c r="J148" s="20"/>
      <c r="K148" s="8"/>
      <c r="L148" s="3"/>
      <c r="M148" s="12"/>
      <c r="N148" s="1"/>
      <c r="O148" s="1"/>
      <c r="P148" s="1"/>
      <c r="Q148" s="1"/>
      <c r="R148" s="1"/>
    </row>
    <row r="149" spans="1:18" x14ac:dyDescent="0.2">
      <c r="A149" s="17" t="s">
        <v>44</v>
      </c>
      <c r="B149" s="13"/>
      <c r="C149" s="29"/>
      <c r="D149" s="13">
        <f t="shared" si="199"/>
        <v>0</v>
      </c>
      <c r="E149" s="46"/>
      <c r="F149" s="13"/>
      <c r="G149" s="89">
        <f t="shared" si="196"/>
        <v>0</v>
      </c>
      <c r="H149" s="89">
        <f t="shared" si="197"/>
        <v>0</v>
      </c>
      <c r="I149" s="89">
        <f t="shared" si="198"/>
        <v>0</v>
      </c>
      <c r="J149" s="21"/>
      <c r="K149" s="46"/>
      <c r="L149" s="3"/>
      <c r="M149" s="12"/>
      <c r="N149" s="1"/>
      <c r="O149" s="1"/>
      <c r="P149" s="1"/>
      <c r="Q149" s="1"/>
      <c r="R149" s="1"/>
    </row>
    <row r="150" spans="1:18" x14ac:dyDescent="0.2">
      <c r="A150" s="17" t="s">
        <v>45</v>
      </c>
      <c r="B150" s="13"/>
      <c r="C150" s="29"/>
      <c r="D150" s="13">
        <f t="shared" si="199"/>
        <v>0</v>
      </c>
      <c r="E150" s="46"/>
      <c r="F150" s="13"/>
      <c r="G150" s="89">
        <f t="shared" si="196"/>
        <v>0</v>
      </c>
      <c r="H150" s="89">
        <f t="shared" si="197"/>
        <v>0</v>
      </c>
      <c r="I150" s="89">
        <f t="shared" si="198"/>
        <v>0</v>
      </c>
      <c r="J150" s="21"/>
      <c r="K150" s="8"/>
      <c r="L150" s="3"/>
      <c r="M150" s="12"/>
      <c r="N150" s="1"/>
      <c r="O150" s="1"/>
      <c r="P150" s="1"/>
      <c r="Q150" s="1"/>
      <c r="R150" s="1"/>
    </row>
    <row r="151" spans="1:18" x14ac:dyDescent="0.2">
      <c r="A151" s="17" t="s">
        <v>46</v>
      </c>
      <c r="B151" s="13"/>
      <c r="C151" s="29"/>
      <c r="D151" s="13">
        <f t="shared" si="199"/>
        <v>0</v>
      </c>
      <c r="E151" s="46"/>
      <c r="F151" s="13"/>
      <c r="G151" s="89">
        <f t="shared" si="196"/>
        <v>0</v>
      </c>
      <c r="H151" s="89">
        <f t="shared" si="197"/>
        <v>0</v>
      </c>
      <c r="I151" s="89">
        <f t="shared" si="198"/>
        <v>0</v>
      </c>
      <c r="J151" s="20"/>
      <c r="K151" s="8"/>
      <c r="L151" s="3"/>
      <c r="M151" s="12"/>
      <c r="N151" s="1"/>
      <c r="O151" s="1"/>
      <c r="P151" s="1"/>
      <c r="Q151" s="1"/>
      <c r="R151" s="1"/>
    </row>
    <row r="152" spans="1:18" x14ac:dyDescent="0.2">
      <c r="A152" s="1"/>
      <c r="B152" s="13"/>
      <c r="C152" s="29"/>
      <c r="D152" s="13"/>
      <c r="E152" s="46"/>
      <c r="F152" s="13"/>
      <c r="G152" s="29"/>
      <c r="H152" s="46"/>
      <c r="I152" s="46"/>
      <c r="J152" s="20"/>
      <c r="K152" s="8"/>
      <c r="L152" s="3"/>
      <c r="M152" s="12"/>
      <c r="N152" s="1"/>
      <c r="O152" s="1"/>
      <c r="P152" s="1"/>
      <c r="Q152" s="1"/>
      <c r="R152" s="1"/>
    </row>
    <row r="153" spans="1:18" x14ac:dyDescent="0.2">
      <c r="A153" s="36" t="s">
        <v>47</v>
      </c>
      <c r="B153" s="3">
        <f>SUM(B154)</f>
        <v>0</v>
      </c>
      <c r="C153" s="14">
        <f>SUM(C154)</f>
        <v>0</v>
      </c>
      <c r="D153" s="3">
        <f>SUM(D154)</f>
        <v>0</v>
      </c>
      <c r="E153" s="8"/>
      <c r="F153" s="3"/>
      <c r="G153" s="14"/>
      <c r="H153" s="8"/>
      <c r="I153" s="8"/>
      <c r="J153" s="20"/>
      <c r="K153" s="8"/>
      <c r="L153" s="3"/>
      <c r="M153" s="12"/>
      <c r="N153" s="1"/>
      <c r="O153" s="1"/>
      <c r="P153" s="1"/>
      <c r="Q153" s="1"/>
      <c r="R153" s="1"/>
    </row>
    <row r="154" spans="1:18" x14ac:dyDescent="0.2">
      <c r="A154" s="17" t="s">
        <v>48</v>
      </c>
      <c r="B154" s="13"/>
      <c r="C154" s="29"/>
      <c r="D154" s="13">
        <f t="shared" si="199"/>
        <v>0</v>
      </c>
      <c r="E154" s="46"/>
      <c r="F154" s="13"/>
      <c r="G154" s="89">
        <f t="shared" ref="G154" si="207">+B154+E154</f>
        <v>0</v>
      </c>
      <c r="H154" s="89">
        <f t="shared" ref="H154" si="208">+C154+F154</f>
        <v>0</v>
      </c>
      <c r="I154" s="89">
        <f t="shared" ref="I154" si="209">+G154+H154</f>
        <v>0</v>
      </c>
      <c r="J154" s="20"/>
      <c r="K154" s="8"/>
      <c r="L154" s="3"/>
      <c r="M154" s="12"/>
      <c r="N154" s="1"/>
      <c r="O154" s="1"/>
      <c r="P154" s="1"/>
      <c r="Q154" s="1"/>
      <c r="R154" s="1"/>
    </row>
    <row r="155" spans="1:18" x14ac:dyDescent="0.2">
      <c r="A155" s="1"/>
      <c r="B155" s="13"/>
      <c r="C155" s="29"/>
      <c r="D155" s="13"/>
      <c r="E155" s="46"/>
      <c r="F155" s="13"/>
      <c r="G155" s="29"/>
      <c r="H155" s="46"/>
      <c r="I155" s="46"/>
      <c r="J155" s="15" t="s">
        <v>5</v>
      </c>
      <c r="K155" s="8">
        <f>SUM(K156:K158)</f>
        <v>0</v>
      </c>
      <c r="L155" s="3">
        <f>SUM(L156:L158)</f>
        <v>0</v>
      </c>
      <c r="M155" s="12">
        <f>SUM(M156:M158)</f>
        <v>0</v>
      </c>
      <c r="N155" s="12">
        <f t="shared" ref="N155:R155" si="210">SUM(N156:N158)</f>
        <v>0</v>
      </c>
      <c r="O155" s="12">
        <f t="shared" si="210"/>
        <v>0</v>
      </c>
      <c r="P155" s="12">
        <f t="shared" si="210"/>
        <v>0</v>
      </c>
      <c r="Q155" s="12">
        <f t="shared" si="210"/>
        <v>0</v>
      </c>
      <c r="R155" s="12">
        <f t="shared" si="210"/>
        <v>0</v>
      </c>
    </row>
    <row r="156" spans="1:18" x14ac:dyDescent="0.2">
      <c r="A156" s="36" t="s">
        <v>49</v>
      </c>
      <c r="B156" s="3">
        <f>SUM(B157)</f>
        <v>0</v>
      </c>
      <c r="C156" s="14">
        <f>SUM(C157)</f>
        <v>0</v>
      </c>
      <c r="D156" s="3">
        <f>SUM(D157)</f>
        <v>0</v>
      </c>
      <c r="E156" s="8"/>
      <c r="F156" s="3"/>
      <c r="G156" s="14"/>
      <c r="H156" s="8"/>
      <c r="I156" s="8"/>
      <c r="J156" s="22" t="s">
        <v>9</v>
      </c>
      <c r="K156" s="70"/>
      <c r="L156" s="2"/>
      <c r="M156" s="27">
        <f>SUM(K156:L156)</f>
        <v>0</v>
      </c>
      <c r="N156" s="1"/>
      <c r="O156" s="1"/>
      <c r="P156" s="2">
        <f t="shared" ref="P156" si="211">+K156+N156</f>
        <v>0</v>
      </c>
      <c r="Q156" s="2">
        <f t="shared" ref="Q156" si="212">+L156+O156</f>
        <v>0</v>
      </c>
      <c r="R156" s="2">
        <f t="shared" ref="R156" si="213">+P156+Q156</f>
        <v>0</v>
      </c>
    </row>
    <row r="157" spans="1:18" x14ac:dyDescent="0.2">
      <c r="A157" s="1" t="s">
        <v>50</v>
      </c>
      <c r="B157" s="13"/>
      <c r="C157" s="29"/>
      <c r="D157" s="13">
        <f t="shared" si="199"/>
        <v>0</v>
      </c>
      <c r="E157" s="46"/>
      <c r="F157" s="13"/>
      <c r="G157" s="89">
        <f t="shared" ref="G157" si="214">+B157+E157</f>
        <v>0</v>
      </c>
      <c r="H157" s="89">
        <f t="shared" ref="H157" si="215">+C157+F157</f>
        <v>0</v>
      </c>
      <c r="I157" s="89">
        <f t="shared" ref="I157" si="216">+G157+H157</f>
        <v>0</v>
      </c>
      <c r="J157" s="22" t="s">
        <v>10</v>
      </c>
      <c r="K157" s="70"/>
      <c r="L157" s="2"/>
      <c r="M157" s="27">
        <f>SUM(K157:L157)</f>
        <v>0</v>
      </c>
      <c r="N157" s="1"/>
      <c r="O157" s="1"/>
      <c r="P157" s="2">
        <f t="shared" ref="P157:P158" si="217">+K157+N157</f>
        <v>0</v>
      </c>
      <c r="Q157" s="2">
        <f t="shared" ref="Q157:Q158" si="218">+L157+O157</f>
        <v>0</v>
      </c>
      <c r="R157" s="2">
        <f t="shared" ref="R157:R158" si="219">+P157+Q157</f>
        <v>0</v>
      </c>
    </row>
    <row r="158" spans="1:18" x14ac:dyDescent="0.2">
      <c r="A158" s="36"/>
      <c r="B158" s="17"/>
      <c r="C158" s="29"/>
      <c r="D158" s="13"/>
      <c r="E158" s="46"/>
      <c r="F158" s="13"/>
      <c r="G158" s="29"/>
      <c r="H158" s="46"/>
      <c r="I158" s="46"/>
      <c r="J158" s="22" t="s">
        <v>11</v>
      </c>
      <c r="K158" s="70"/>
      <c r="L158" s="2"/>
      <c r="M158" s="27">
        <f>SUM(K158:L158)</f>
        <v>0</v>
      </c>
      <c r="N158" s="1"/>
      <c r="O158" s="1"/>
      <c r="P158" s="2">
        <f t="shared" si="217"/>
        <v>0</v>
      </c>
      <c r="Q158" s="2">
        <f t="shared" si="218"/>
        <v>0</v>
      </c>
      <c r="R158" s="2">
        <f t="shared" si="219"/>
        <v>0</v>
      </c>
    </row>
    <row r="159" spans="1:18" x14ac:dyDescent="0.2">
      <c r="A159" s="36" t="s">
        <v>51</v>
      </c>
      <c r="B159" s="3">
        <f>SUM(B160)</f>
        <v>0</v>
      </c>
      <c r="C159" s="14">
        <f>SUM(C160)</f>
        <v>0</v>
      </c>
      <c r="D159" s="3">
        <f>SUM(D160)</f>
        <v>0</v>
      </c>
      <c r="E159" s="8"/>
      <c r="F159" s="3"/>
      <c r="G159" s="14"/>
      <c r="H159" s="8"/>
      <c r="I159" s="8"/>
      <c r="J159" s="21"/>
      <c r="K159" s="70"/>
      <c r="L159" s="2"/>
      <c r="M159" s="12"/>
      <c r="N159" s="1"/>
      <c r="O159" s="1"/>
      <c r="P159" s="1"/>
      <c r="Q159" s="1"/>
      <c r="R159" s="1"/>
    </row>
    <row r="160" spans="1:18" x14ac:dyDescent="0.2">
      <c r="A160" s="1" t="s">
        <v>52</v>
      </c>
      <c r="B160" s="1"/>
      <c r="C160" s="25"/>
      <c r="D160" s="13">
        <f t="shared" si="199"/>
        <v>0</v>
      </c>
      <c r="E160" s="46"/>
      <c r="F160" s="13"/>
      <c r="G160" s="89">
        <f t="shared" ref="G160" si="220">+B160+E160</f>
        <v>0</v>
      </c>
      <c r="H160" s="89">
        <f t="shared" ref="H160" si="221">+C160+F160</f>
        <v>0</v>
      </c>
      <c r="I160" s="89">
        <f t="shared" ref="I160" si="222">+G160+H160</f>
        <v>0</v>
      </c>
      <c r="J160" s="21"/>
      <c r="K160" s="70"/>
      <c r="L160" s="2"/>
      <c r="M160" s="12"/>
      <c r="N160" s="1"/>
      <c r="O160" s="1"/>
      <c r="P160" s="1"/>
      <c r="Q160" s="1"/>
      <c r="R160" s="1"/>
    </row>
    <row r="161" spans="1:18" x14ac:dyDescent="0.2">
      <c r="A161" s="32"/>
      <c r="B161" s="32"/>
      <c r="C161" s="25"/>
      <c r="D161" s="37"/>
      <c r="E161" s="46"/>
      <c r="F161" s="13"/>
      <c r="G161" s="29"/>
      <c r="H161" s="46"/>
      <c r="I161" s="46"/>
      <c r="J161" s="21"/>
      <c r="K161" s="70"/>
      <c r="L161" s="2"/>
      <c r="M161" s="12"/>
      <c r="N161" s="1"/>
      <c r="O161" s="1"/>
      <c r="P161" s="1"/>
      <c r="Q161" s="1"/>
      <c r="R161" s="1"/>
    </row>
    <row r="162" spans="1:18" x14ac:dyDescent="0.2">
      <c r="A162" s="6" t="s">
        <v>18</v>
      </c>
      <c r="B162" s="7">
        <f>SUM(B121,B126,B130,B141,B153,B156,B159)</f>
        <v>26039</v>
      </c>
      <c r="C162" s="7">
        <f>SUM(C121,C126,C130,C141,C153,C156,C159)</f>
        <v>0</v>
      </c>
      <c r="D162" s="7">
        <f>SUM(D121,D126,D130,D141,D153,D156,D159)</f>
        <v>26039</v>
      </c>
      <c r="E162" s="7">
        <f t="shared" ref="E162:I162" si="223">SUM(E121,E126,E130,E141,E153,E156,E159)</f>
        <v>11437</v>
      </c>
      <c r="F162" s="7">
        <f t="shared" si="223"/>
        <v>0</v>
      </c>
      <c r="G162" s="7">
        <f t="shared" si="223"/>
        <v>37476</v>
      </c>
      <c r="H162" s="7">
        <f t="shared" si="223"/>
        <v>0</v>
      </c>
      <c r="I162" s="7">
        <f t="shared" si="223"/>
        <v>37476</v>
      </c>
      <c r="J162" s="59" t="s">
        <v>21</v>
      </c>
      <c r="K162" s="75">
        <f>SUM(K121,K123,K125,K130,K132,K139,K141,K144,K155)</f>
        <v>1103930</v>
      </c>
      <c r="L162" s="5">
        <f>SUM(L121,L123,L125,L130,L132,L139,L141,L144,L155)</f>
        <v>1690</v>
      </c>
      <c r="M162" s="61">
        <f>SUM(M121,M123,M125,M130,M132,M139,M141,M144,M155)</f>
        <v>1105620</v>
      </c>
      <c r="N162" s="61">
        <f t="shared" ref="N162:R162" si="224">SUM(N121,N123,N125,N130,N132,N139,N141,N144,N155)</f>
        <v>30805</v>
      </c>
      <c r="O162" s="61">
        <f t="shared" si="224"/>
        <v>0</v>
      </c>
      <c r="P162" s="61">
        <f t="shared" si="224"/>
        <v>1134735</v>
      </c>
      <c r="Q162" s="61">
        <f t="shared" si="224"/>
        <v>1690</v>
      </c>
      <c r="R162" s="61">
        <f t="shared" si="224"/>
        <v>1136425</v>
      </c>
    </row>
    <row r="163" spans="1:18" x14ac:dyDescent="0.2">
      <c r="A163" s="39" t="s">
        <v>19</v>
      </c>
      <c r="B163" s="10"/>
      <c r="C163" s="3"/>
      <c r="D163" s="8"/>
      <c r="E163" s="8"/>
      <c r="F163" s="3"/>
      <c r="G163" s="14"/>
      <c r="H163" s="8"/>
      <c r="I163" s="8"/>
      <c r="J163" s="39" t="s">
        <v>22</v>
      </c>
      <c r="K163" s="63"/>
      <c r="L163" s="3"/>
      <c r="M163" s="12">
        <f>SUM(K163:L163)</f>
        <v>0</v>
      </c>
      <c r="N163" s="12">
        <f t="shared" ref="N163:R163" si="225">SUM(L163:M163)</f>
        <v>0</v>
      </c>
      <c r="O163" s="12">
        <f t="shared" si="225"/>
        <v>0</v>
      </c>
      <c r="P163" s="12">
        <f t="shared" si="225"/>
        <v>0</v>
      </c>
      <c r="Q163" s="12">
        <f t="shared" si="225"/>
        <v>0</v>
      </c>
      <c r="R163" s="12">
        <f t="shared" si="225"/>
        <v>0</v>
      </c>
    </row>
    <row r="164" spans="1:18" x14ac:dyDescent="0.2">
      <c r="A164" s="22" t="s">
        <v>63</v>
      </c>
      <c r="B164" s="3"/>
      <c r="C164" s="3"/>
      <c r="D164" s="8"/>
      <c r="E164" s="8"/>
      <c r="F164" s="3"/>
      <c r="G164" s="89">
        <f t="shared" ref="G164" si="226">+B164+E164</f>
        <v>0</v>
      </c>
      <c r="H164" s="89">
        <f t="shared" ref="H164" si="227">+C164+F164</f>
        <v>0</v>
      </c>
      <c r="I164" s="89">
        <f t="shared" ref="I164" si="228">+G164+H164</f>
        <v>0</v>
      </c>
      <c r="J164" s="22" t="s">
        <v>64</v>
      </c>
      <c r="K164" s="8"/>
      <c r="L164" s="3"/>
      <c r="M164" s="12"/>
      <c r="N164" s="1"/>
      <c r="O164" s="1"/>
      <c r="P164" s="2">
        <f t="shared" ref="P164" si="229">+K164+N164</f>
        <v>0</v>
      </c>
      <c r="Q164" s="2">
        <f t="shared" ref="Q164" si="230">+L164+O164</f>
        <v>0</v>
      </c>
      <c r="R164" s="2">
        <f t="shared" ref="R164" si="231">+P164+Q164</f>
        <v>0</v>
      </c>
    </row>
    <row r="165" spans="1:18" x14ac:dyDescent="0.2">
      <c r="A165" s="53" t="s">
        <v>73</v>
      </c>
      <c r="B165" s="54"/>
      <c r="C165" s="54"/>
      <c r="D165" s="54">
        <f>SUM(B165:C165)</f>
        <v>0</v>
      </c>
      <c r="E165" s="76"/>
      <c r="F165" s="54"/>
      <c r="G165" s="89">
        <f t="shared" ref="G165:G169" si="232">+B165+E165</f>
        <v>0</v>
      </c>
      <c r="H165" s="89">
        <f t="shared" ref="H165:H169" si="233">+C165+F165</f>
        <v>0</v>
      </c>
      <c r="I165" s="89">
        <f t="shared" ref="I165:I169" si="234">+G165+H165</f>
        <v>0</v>
      </c>
      <c r="J165" s="53" t="s">
        <v>76</v>
      </c>
      <c r="K165" s="76"/>
      <c r="L165" s="54"/>
      <c r="M165" s="78">
        <f>SUM(K165:L165)</f>
        <v>0</v>
      </c>
      <c r="N165" s="1"/>
      <c r="O165" s="1"/>
      <c r="P165" s="2">
        <f t="shared" ref="P165:P169" si="235">+K165+N165</f>
        <v>0</v>
      </c>
      <c r="Q165" s="2">
        <f t="shared" ref="Q165:Q169" si="236">+L165+O165</f>
        <v>0</v>
      </c>
      <c r="R165" s="2">
        <f t="shared" ref="R165:R169" si="237">+P165+Q165</f>
        <v>0</v>
      </c>
    </row>
    <row r="166" spans="1:18" x14ac:dyDescent="0.2">
      <c r="A166" s="53" t="s">
        <v>74</v>
      </c>
      <c r="B166" s="54"/>
      <c r="C166" s="54"/>
      <c r="D166" s="54">
        <f>SUM(B166:C166)</f>
        <v>0</v>
      </c>
      <c r="E166" s="76"/>
      <c r="F166" s="54"/>
      <c r="G166" s="89">
        <f t="shared" si="232"/>
        <v>0</v>
      </c>
      <c r="H166" s="89">
        <f t="shared" si="233"/>
        <v>0</v>
      </c>
      <c r="I166" s="89">
        <f t="shared" si="234"/>
        <v>0</v>
      </c>
      <c r="J166" s="53" t="s">
        <v>77</v>
      </c>
      <c r="K166" s="76"/>
      <c r="L166" s="54"/>
      <c r="M166" s="78">
        <f>SUM(K166:L166)</f>
        <v>0</v>
      </c>
      <c r="N166" s="1"/>
      <c r="O166" s="1"/>
      <c r="P166" s="2">
        <f t="shared" si="235"/>
        <v>0</v>
      </c>
      <c r="Q166" s="2">
        <f t="shared" si="236"/>
        <v>0</v>
      </c>
      <c r="R166" s="2">
        <f t="shared" si="237"/>
        <v>0</v>
      </c>
    </row>
    <row r="167" spans="1:18" x14ac:dyDescent="0.2">
      <c r="A167" s="53" t="s">
        <v>75</v>
      </c>
      <c r="B167" s="54"/>
      <c r="C167" s="54"/>
      <c r="D167" s="54"/>
      <c r="E167" s="76"/>
      <c r="F167" s="54"/>
      <c r="G167" s="89">
        <f t="shared" si="232"/>
        <v>0</v>
      </c>
      <c r="H167" s="89">
        <f t="shared" si="233"/>
        <v>0</v>
      </c>
      <c r="I167" s="89">
        <f t="shared" si="234"/>
        <v>0</v>
      </c>
      <c r="J167" s="53" t="s">
        <v>78</v>
      </c>
      <c r="K167" s="76"/>
      <c r="L167" s="54"/>
      <c r="M167" s="78"/>
      <c r="N167" s="1"/>
      <c r="O167" s="1"/>
      <c r="P167" s="2">
        <f t="shared" si="235"/>
        <v>0</v>
      </c>
      <c r="Q167" s="2">
        <f t="shared" si="236"/>
        <v>0</v>
      </c>
      <c r="R167" s="2">
        <f t="shared" si="237"/>
        <v>0</v>
      </c>
    </row>
    <row r="168" spans="1:18" ht="12.75" customHeight="1" x14ac:dyDescent="0.2">
      <c r="A168" s="22" t="s">
        <v>67</v>
      </c>
      <c r="B168" s="3"/>
      <c r="C168" s="3"/>
      <c r="D168" s="8"/>
      <c r="E168" s="8"/>
      <c r="F168" s="3"/>
      <c r="G168" s="89">
        <f t="shared" si="232"/>
        <v>0</v>
      </c>
      <c r="H168" s="89">
        <f t="shared" si="233"/>
        <v>0</v>
      </c>
      <c r="I168" s="89">
        <f t="shared" si="234"/>
        <v>0</v>
      </c>
      <c r="J168" s="22" t="s">
        <v>68</v>
      </c>
      <c r="K168" s="8"/>
      <c r="L168" s="3"/>
      <c r="M168" s="12"/>
      <c r="N168" s="1"/>
      <c r="O168" s="1"/>
      <c r="P168" s="2">
        <f t="shared" si="235"/>
        <v>0</v>
      </c>
      <c r="Q168" s="2">
        <f t="shared" si="236"/>
        <v>0</v>
      </c>
      <c r="R168" s="2">
        <f t="shared" si="237"/>
        <v>0</v>
      </c>
    </row>
    <row r="169" spans="1:18" ht="25.5" x14ac:dyDescent="0.2">
      <c r="A169" s="22" t="s">
        <v>61</v>
      </c>
      <c r="B169" s="13"/>
      <c r="C169" s="13"/>
      <c r="D169" s="46">
        <f>SUM(B169:C169)</f>
        <v>0</v>
      </c>
      <c r="E169" s="46">
        <v>978</v>
      </c>
      <c r="F169" s="13"/>
      <c r="G169" s="89">
        <f t="shared" si="232"/>
        <v>978</v>
      </c>
      <c r="H169" s="89">
        <f t="shared" si="233"/>
        <v>0</v>
      </c>
      <c r="I169" s="89">
        <f t="shared" si="234"/>
        <v>978</v>
      </c>
      <c r="J169" s="28" t="s">
        <v>66</v>
      </c>
      <c r="K169" s="8"/>
      <c r="L169" s="3"/>
      <c r="M169" s="12"/>
      <c r="N169" s="1"/>
      <c r="O169" s="1"/>
      <c r="P169" s="2">
        <f t="shared" si="235"/>
        <v>0</v>
      </c>
      <c r="Q169" s="2">
        <f t="shared" si="236"/>
        <v>0</v>
      </c>
      <c r="R169" s="2">
        <f t="shared" si="237"/>
        <v>0</v>
      </c>
    </row>
    <row r="170" spans="1:18" x14ac:dyDescent="0.2">
      <c r="A170" s="22" t="s">
        <v>99</v>
      </c>
      <c r="B170" s="37"/>
      <c r="C170" s="13"/>
      <c r="D170" s="46"/>
      <c r="E170" s="46"/>
      <c r="F170" s="13"/>
      <c r="G170" s="89"/>
      <c r="H170" s="89"/>
      <c r="I170" s="89"/>
      <c r="J170" s="28"/>
      <c r="K170" s="33"/>
      <c r="L170" s="3"/>
      <c r="M170" s="12"/>
      <c r="N170" s="51"/>
      <c r="O170" s="51"/>
      <c r="P170" s="87"/>
      <c r="Q170" s="87"/>
      <c r="R170" s="87"/>
    </row>
    <row r="171" spans="1:18" x14ac:dyDescent="0.2">
      <c r="A171" s="11" t="s">
        <v>20</v>
      </c>
      <c r="B171" s="5">
        <f>SUM(B162:B169)</f>
        <v>26039</v>
      </c>
      <c r="C171" s="5">
        <f>SUM(C162:C169)</f>
        <v>0</v>
      </c>
      <c r="D171" s="5">
        <f>SUM(D162:D169)</f>
        <v>26039</v>
      </c>
      <c r="E171" s="5">
        <f t="shared" ref="E171:H171" si="238">SUM(E162:E169)</f>
        <v>12415</v>
      </c>
      <c r="F171" s="5">
        <f t="shared" si="238"/>
        <v>0</v>
      </c>
      <c r="G171" s="5">
        <f t="shared" si="238"/>
        <v>38454</v>
      </c>
      <c r="H171" s="5">
        <f t="shared" si="238"/>
        <v>0</v>
      </c>
      <c r="I171" s="5">
        <f>SUM(I162:I169)</f>
        <v>38454</v>
      </c>
      <c r="J171" s="59" t="s">
        <v>23</v>
      </c>
      <c r="K171" s="75">
        <f>SUM(K162:K169)</f>
        <v>1103930</v>
      </c>
      <c r="L171" s="5">
        <f>SUM(L162:L169)</f>
        <v>1690</v>
      </c>
      <c r="M171" s="61">
        <f>SUM(M162:M169)</f>
        <v>1105620</v>
      </c>
      <c r="N171" s="61">
        <f t="shared" ref="N171:R171" si="239">SUM(N162:N169)</f>
        <v>30805</v>
      </c>
      <c r="O171" s="61">
        <f t="shared" si="239"/>
        <v>0</v>
      </c>
      <c r="P171" s="61">
        <f t="shared" si="239"/>
        <v>1134735</v>
      </c>
      <c r="Q171" s="61">
        <f t="shared" si="239"/>
        <v>1690</v>
      </c>
      <c r="R171" s="61">
        <f t="shared" si="239"/>
        <v>1136425</v>
      </c>
    </row>
    <row r="172" spans="1:18" x14ac:dyDescent="0.2">
      <c r="M172" s="16"/>
      <c r="R172" t="s">
        <v>100</v>
      </c>
    </row>
    <row r="173" spans="1:18" x14ac:dyDescent="0.2">
      <c r="A173" s="93" t="str">
        <f>+A2</f>
        <v>Komárom Város Önkormányzata és az általa irányított költségvetési szervek 2024. évi tervezett bevételeinek és kiadásainak módosítása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</row>
    <row r="174" spans="1:18" x14ac:dyDescent="0.2">
      <c r="R174" s="24" t="s">
        <v>15</v>
      </c>
    </row>
    <row r="175" spans="1:18" ht="25.5" customHeight="1" x14ac:dyDescent="0.2">
      <c r="A175" s="102" t="s">
        <v>0</v>
      </c>
      <c r="B175" s="94" t="s">
        <v>88</v>
      </c>
      <c r="C175" s="96"/>
      <c r="D175" s="95"/>
      <c r="E175" s="94" t="s">
        <v>91</v>
      </c>
      <c r="F175" s="95"/>
      <c r="G175" s="94" t="s">
        <v>98</v>
      </c>
      <c r="H175" s="96"/>
      <c r="I175" s="95"/>
      <c r="J175" s="102" t="s">
        <v>1</v>
      </c>
      <c r="K175" s="94" t="s">
        <v>89</v>
      </c>
      <c r="L175" s="96"/>
      <c r="M175" s="95"/>
      <c r="N175" s="94" t="s">
        <v>91</v>
      </c>
      <c r="O175" s="95"/>
      <c r="P175" s="94" t="s">
        <v>98</v>
      </c>
      <c r="Q175" s="96"/>
      <c r="R175" s="95"/>
    </row>
    <row r="176" spans="1:18" ht="12.75" customHeight="1" x14ac:dyDescent="0.2">
      <c r="A176" s="103"/>
      <c r="B176" s="97" t="s">
        <v>12</v>
      </c>
      <c r="C176" s="97" t="s">
        <v>13</v>
      </c>
      <c r="D176" s="99" t="str">
        <f>+D5</f>
        <v>1/2024.(I.24.) önk.rendelet eredeti ei.</v>
      </c>
      <c r="E176" s="99" t="s">
        <v>12</v>
      </c>
      <c r="F176" s="99" t="s">
        <v>13</v>
      </c>
      <c r="G176" s="99" t="s">
        <v>12</v>
      </c>
      <c r="H176" s="99" t="s">
        <v>13</v>
      </c>
      <c r="I176" s="97" t="str">
        <f>+I119</f>
        <v>5/2024. (VI.26.) önk.rendelet mód. ei.</v>
      </c>
      <c r="J176" s="103"/>
      <c r="K176" s="99" t="s">
        <v>12</v>
      </c>
      <c r="L176" s="99" t="s">
        <v>13</v>
      </c>
      <c r="M176" s="99" t="str">
        <f>+M5</f>
        <v>1/2024.(I.24.) önk.rendelet eredeti ei.</v>
      </c>
      <c r="N176" s="99" t="s">
        <v>12</v>
      </c>
      <c r="O176" s="99" t="s">
        <v>13</v>
      </c>
      <c r="P176" s="99" t="s">
        <v>12</v>
      </c>
      <c r="Q176" s="99" t="s">
        <v>13</v>
      </c>
      <c r="R176" s="97" t="str">
        <f>+R119</f>
        <v>5/2024. (VI.26.) önk.rendelet mód. ei.</v>
      </c>
    </row>
    <row r="177" spans="1:18" ht="31.5" customHeight="1" x14ac:dyDescent="0.2">
      <c r="A177" s="103"/>
      <c r="B177" s="98"/>
      <c r="C177" s="98"/>
      <c r="D177" s="98"/>
      <c r="E177" s="98"/>
      <c r="F177" s="98"/>
      <c r="G177" s="98"/>
      <c r="H177" s="98"/>
      <c r="I177" s="98"/>
      <c r="J177" s="104"/>
      <c r="K177" s="98"/>
      <c r="L177" s="98"/>
      <c r="M177" s="98"/>
      <c r="N177" s="98"/>
      <c r="O177" s="98"/>
      <c r="P177" s="98"/>
      <c r="Q177" s="98"/>
      <c r="R177" s="98"/>
    </row>
    <row r="178" spans="1:18" x14ac:dyDescent="0.2">
      <c r="A178" s="19" t="s">
        <v>59</v>
      </c>
      <c r="B178" s="10">
        <f t="shared" ref="B178:D197" si="240">SUM(B7,B64,B121)</f>
        <v>1971574</v>
      </c>
      <c r="C178" s="10">
        <f t="shared" si="240"/>
        <v>8164</v>
      </c>
      <c r="D178" s="10">
        <f t="shared" si="240"/>
        <v>1979738</v>
      </c>
      <c r="E178" s="10">
        <f t="shared" ref="E178:I178" si="241">SUM(E7,E64,E121)</f>
        <v>363489</v>
      </c>
      <c r="F178" s="10">
        <f t="shared" si="241"/>
        <v>0</v>
      </c>
      <c r="G178" s="10">
        <f t="shared" si="241"/>
        <v>2335063</v>
      </c>
      <c r="H178" s="10">
        <f t="shared" si="241"/>
        <v>8164</v>
      </c>
      <c r="I178" s="10">
        <f t="shared" si="241"/>
        <v>2343227</v>
      </c>
      <c r="J178" s="79" t="s">
        <v>2</v>
      </c>
      <c r="K178" s="63">
        <f t="shared" ref="K178:M182" si="242">SUM(K7,K64,K121)</f>
        <v>2448656</v>
      </c>
      <c r="L178" s="10">
        <f t="shared" si="242"/>
        <v>494129</v>
      </c>
      <c r="M178" s="26">
        <f t="shared" si="242"/>
        <v>2942785</v>
      </c>
      <c r="N178" s="26">
        <f t="shared" ref="N178:R178" si="243">SUM(N7,N64,N121)</f>
        <v>145357</v>
      </c>
      <c r="O178" s="26">
        <f t="shared" si="243"/>
        <v>53156</v>
      </c>
      <c r="P178" s="26">
        <f t="shared" si="243"/>
        <v>2594013</v>
      </c>
      <c r="Q178" s="26">
        <f t="shared" si="243"/>
        <v>547285</v>
      </c>
      <c r="R178" s="26">
        <f t="shared" si="243"/>
        <v>3141298</v>
      </c>
    </row>
    <row r="179" spans="1:18" x14ac:dyDescent="0.2">
      <c r="A179" s="28" t="s">
        <v>28</v>
      </c>
      <c r="B179" s="2">
        <f t="shared" si="240"/>
        <v>1707574</v>
      </c>
      <c r="C179" s="2">
        <f t="shared" si="240"/>
        <v>0</v>
      </c>
      <c r="D179" s="13">
        <f t="shared" si="240"/>
        <v>1707574</v>
      </c>
      <c r="E179" s="13">
        <f t="shared" ref="E179:I179" si="244">SUM(E8,E65,E122)</f>
        <v>326052</v>
      </c>
      <c r="F179" s="13">
        <f t="shared" si="244"/>
        <v>0</v>
      </c>
      <c r="G179" s="13">
        <f t="shared" si="244"/>
        <v>2033626</v>
      </c>
      <c r="H179" s="13">
        <f t="shared" si="244"/>
        <v>0</v>
      </c>
      <c r="I179" s="13">
        <f t="shared" si="244"/>
        <v>2033626</v>
      </c>
      <c r="K179" s="70">
        <f t="shared" si="242"/>
        <v>0</v>
      </c>
      <c r="L179" s="2">
        <f t="shared" si="242"/>
        <v>0</v>
      </c>
      <c r="M179" s="27">
        <f t="shared" si="242"/>
        <v>0</v>
      </c>
      <c r="N179" s="27">
        <f t="shared" ref="N179:R179" si="245">SUM(N8,N65,N122)</f>
        <v>0</v>
      </c>
      <c r="O179" s="27">
        <f t="shared" si="245"/>
        <v>0</v>
      </c>
      <c r="P179" s="27">
        <f t="shared" si="245"/>
        <v>0</v>
      </c>
      <c r="Q179" s="27">
        <f t="shared" si="245"/>
        <v>0</v>
      </c>
      <c r="R179" s="27">
        <f t="shared" si="245"/>
        <v>0</v>
      </c>
    </row>
    <row r="180" spans="1:18" x14ac:dyDescent="0.2">
      <c r="A180" s="20" t="s">
        <v>29</v>
      </c>
      <c r="B180" s="2">
        <f t="shared" si="240"/>
        <v>264000</v>
      </c>
      <c r="C180" s="2">
        <f t="shared" si="240"/>
        <v>8164</v>
      </c>
      <c r="D180" s="13">
        <f t="shared" si="240"/>
        <v>272164</v>
      </c>
      <c r="E180" s="13">
        <f t="shared" ref="E180:I180" si="246">SUM(E9,E66,E123)</f>
        <v>37437</v>
      </c>
      <c r="F180" s="13">
        <f t="shared" si="246"/>
        <v>0</v>
      </c>
      <c r="G180" s="13">
        <f t="shared" si="246"/>
        <v>301437</v>
      </c>
      <c r="H180" s="13">
        <f t="shared" si="246"/>
        <v>8164</v>
      </c>
      <c r="I180" s="13">
        <f t="shared" si="246"/>
        <v>309601</v>
      </c>
      <c r="J180" s="40" t="s">
        <v>14</v>
      </c>
      <c r="K180" s="8">
        <f t="shared" si="242"/>
        <v>346559</v>
      </c>
      <c r="L180" s="3">
        <f t="shared" si="242"/>
        <v>92204</v>
      </c>
      <c r="M180" s="12">
        <f t="shared" si="242"/>
        <v>438763</v>
      </c>
      <c r="N180" s="12">
        <f t="shared" ref="N180:R180" si="247">SUM(N9,N66,N123)</f>
        <v>19838</v>
      </c>
      <c r="O180" s="12">
        <f t="shared" si="247"/>
        <v>8963</v>
      </c>
      <c r="P180" s="12">
        <f t="shared" si="247"/>
        <v>366397</v>
      </c>
      <c r="Q180" s="12">
        <f t="shared" si="247"/>
        <v>101167</v>
      </c>
      <c r="R180" s="12">
        <f t="shared" si="247"/>
        <v>467564</v>
      </c>
    </row>
    <row r="181" spans="1:18" x14ac:dyDescent="0.2">
      <c r="A181" s="42" t="s">
        <v>69</v>
      </c>
      <c r="B181" s="43">
        <f t="shared" si="240"/>
        <v>264000</v>
      </c>
      <c r="C181" s="43">
        <f t="shared" si="240"/>
        <v>0</v>
      </c>
      <c r="D181" s="43">
        <f t="shared" si="240"/>
        <v>264000</v>
      </c>
      <c r="E181" s="43">
        <f t="shared" ref="E181:I181" si="248">SUM(E10,E67,E124)</f>
        <v>26000</v>
      </c>
      <c r="F181" s="43">
        <f t="shared" si="248"/>
        <v>0</v>
      </c>
      <c r="G181" s="43">
        <f t="shared" si="248"/>
        <v>290000</v>
      </c>
      <c r="H181" s="43">
        <f t="shared" si="248"/>
        <v>0</v>
      </c>
      <c r="I181" s="43">
        <f t="shared" si="248"/>
        <v>290000</v>
      </c>
      <c r="K181" s="70">
        <f t="shared" si="242"/>
        <v>0</v>
      </c>
      <c r="L181" s="2">
        <f t="shared" si="242"/>
        <v>0</v>
      </c>
      <c r="M181" s="27">
        <f t="shared" si="242"/>
        <v>0</v>
      </c>
      <c r="N181" s="27">
        <f t="shared" ref="N181:R181" si="249">SUM(N10,N67,N124)</f>
        <v>0</v>
      </c>
      <c r="O181" s="27">
        <f t="shared" si="249"/>
        <v>0</v>
      </c>
      <c r="P181" s="27">
        <f t="shared" si="249"/>
        <v>0</v>
      </c>
      <c r="Q181" s="27">
        <f t="shared" si="249"/>
        <v>0</v>
      </c>
      <c r="R181" s="27">
        <f t="shared" si="249"/>
        <v>0</v>
      </c>
    </row>
    <row r="182" spans="1:18" x14ac:dyDescent="0.2">
      <c r="A182" s="21"/>
      <c r="B182" s="2">
        <f t="shared" si="240"/>
        <v>0</v>
      </c>
      <c r="C182" s="2">
        <f t="shared" si="240"/>
        <v>0</v>
      </c>
      <c r="D182" s="13">
        <f t="shared" si="240"/>
        <v>0</v>
      </c>
      <c r="E182" s="13">
        <f t="shared" ref="E182:I182" si="250">SUM(E11,E68,E125)</f>
        <v>0</v>
      </c>
      <c r="F182" s="13">
        <f t="shared" si="250"/>
        <v>0</v>
      </c>
      <c r="G182" s="13">
        <f t="shared" si="250"/>
        <v>0</v>
      </c>
      <c r="H182" s="13">
        <f t="shared" si="250"/>
        <v>0</v>
      </c>
      <c r="I182" s="13">
        <f t="shared" si="250"/>
        <v>0</v>
      </c>
      <c r="J182" s="40" t="s">
        <v>24</v>
      </c>
      <c r="K182" s="8">
        <f t="shared" si="242"/>
        <v>6225179</v>
      </c>
      <c r="L182" s="3">
        <f t="shared" si="242"/>
        <v>404578</v>
      </c>
      <c r="M182" s="12">
        <f t="shared" si="242"/>
        <v>6629757</v>
      </c>
      <c r="N182" s="12">
        <f t="shared" ref="N182:R182" si="251">SUM(N11,N68,N125)</f>
        <v>180992</v>
      </c>
      <c r="O182" s="12">
        <f t="shared" si="251"/>
        <v>3620</v>
      </c>
      <c r="P182" s="12">
        <f t="shared" si="251"/>
        <v>6406171</v>
      </c>
      <c r="Q182" s="12">
        <f t="shared" si="251"/>
        <v>408198</v>
      </c>
      <c r="R182" s="12">
        <f t="shared" si="251"/>
        <v>6814369</v>
      </c>
    </row>
    <row r="183" spans="1:18" x14ac:dyDescent="0.2">
      <c r="A183" s="21" t="s">
        <v>60</v>
      </c>
      <c r="B183" s="3">
        <f t="shared" si="240"/>
        <v>1000</v>
      </c>
      <c r="C183" s="3">
        <f t="shared" si="240"/>
        <v>0</v>
      </c>
      <c r="D183" s="3">
        <f t="shared" si="240"/>
        <v>1000</v>
      </c>
      <c r="E183" s="3">
        <f t="shared" ref="E183:I183" si="252">SUM(E12,E69,E126)</f>
        <v>0</v>
      </c>
      <c r="F183" s="3">
        <f t="shared" si="252"/>
        <v>0</v>
      </c>
      <c r="G183" s="3">
        <f t="shared" si="252"/>
        <v>1000</v>
      </c>
      <c r="H183" s="3">
        <f t="shared" si="252"/>
        <v>0</v>
      </c>
      <c r="I183" s="3">
        <f t="shared" si="252"/>
        <v>1000</v>
      </c>
      <c r="J183" s="58" t="s">
        <v>72</v>
      </c>
      <c r="K183" s="71">
        <f t="shared" ref="K183:L194" si="253">SUM(K12,K69,K126)</f>
        <v>2529978</v>
      </c>
      <c r="L183" s="30">
        <f t="shared" si="253"/>
        <v>0</v>
      </c>
      <c r="M183" s="56">
        <f>SUM(K183:L183)</f>
        <v>2529978</v>
      </c>
      <c r="N183" s="56">
        <f t="shared" ref="N183:R183" si="254">SUM(L183:M183)</f>
        <v>2529978</v>
      </c>
      <c r="O183" s="56">
        <f t="shared" si="254"/>
        <v>5059956</v>
      </c>
      <c r="P183" s="56">
        <f t="shared" si="254"/>
        <v>7589934</v>
      </c>
      <c r="Q183" s="56">
        <f t="shared" si="254"/>
        <v>12649890</v>
      </c>
      <c r="R183" s="56">
        <f t="shared" si="254"/>
        <v>20239824</v>
      </c>
    </row>
    <row r="184" spans="1:18" x14ac:dyDescent="0.2">
      <c r="A184" s="20" t="s">
        <v>71</v>
      </c>
      <c r="B184" s="2">
        <f t="shared" si="240"/>
        <v>1000</v>
      </c>
      <c r="C184" s="2">
        <f t="shared" si="240"/>
        <v>0</v>
      </c>
      <c r="D184" s="13">
        <f t="shared" si="240"/>
        <v>1000</v>
      </c>
      <c r="E184" s="13">
        <f t="shared" ref="E184:I184" si="255">SUM(E13,E70,E127)</f>
        <v>0</v>
      </c>
      <c r="F184" s="13">
        <f t="shared" si="255"/>
        <v>0</v>
      </c>
      <c r="G184" s="13">
        <f t="shared" si="255"/>
        <v>1000</v>
      </c>
      <c r="H184" s="13">
        <f t="shared" si="255"/>
        <v>0</v>
      </c>
      <c r="I184" s="13">
        <f t="shared" si="255"/>
        <v>1000</v>
      </c>
      <c r="J184" s="58" t="s">
        <v>79</v>
      </c>
      <c r="K184" s="71">
        <f t="shared" si="253"/>
        <v>148206</v>
      </c>
      <c r="L184" s="30">
        <f t="shared" si="253"/>
        <v>0</v>
      </c>
      <c r="M184" s="56">
        <f>SUM(K184:L184)</f>
        <v>148206</v>
      </c>
      <c r="N184" s="56">
        <f t="shared" ref="N184:R184" si="256">SUM(L184:M184)</f>
        <v>148206</v>
      </c>
      <c r="O184" s="56">
        <f t="shared" si="256"/>
        <v>296412</v>
      </c>
      <c r="P184" s="56">
        <f t="shared" si="256"/>
        <v>444618</v>
      </c>
      <c r="Q184" s="56">
        <f t="shared" si="256"/>
        <v>741030</v>
      </c>
      <c r="R184" s="56">
        <f t="shared" si="256"/>
        <v>1185648</v>
      </c>
    </row>
    <row r="185" spans="1:18" x14ac:dyDescent="0.2">
      <c r="A185" s="20"/>
      <c r="B185" s="2">
        <f t="shared" si="240"/>
        <v>0</v>
      </c>
      <c r="C185" s="2">
        <f t="shared" si="240"/>
        <v>0</v>
      </c>
      <c r="D185" s="13">
        <f t="shared" si="240"/>
        <v>0</v>
      </c>
      <c r="E185" s="13">
        <f t="shared" ref="E185:I185" si="257">SUM(E14,E71,E128)</f>
        <v>0</v>
      </c>
      <c r="F185" s="13">
        <f t="shared" si="257"/>
        <v>0</v>
      </c>
      <c r="G185" s="13">
        <f t="shared" si="257"/>
        <v>0</v>
      </c>
      <c r="H185" s="13">
        <f t="shared" si="257"/>
        <v>0</v>
      </c>
      <c r="I185" s="13">
        <f t="shared" si="257"/>
        <v>0</v>
      </c>
      <c r="J185" s="58"/>
      <c r="K185" s="71">
        <f t="shared" si="253"/>
        <v>0</v>
      </c>
      <c r="L185" s="30">
        <f t="shared" si="253"/>
        <v>0</v>
      </c>
      <c r="M185" s="56">
        <f>SUM(K185:L185)</f>
        <v>0</v>
      </c>
      <c r="N185" s="56">
        <f t="shared" ref="N185:R185" si="258">SUM(L185:M185)</f>
        <v>0</v>
      </c>
      <c r="O185" s="56">
        <f t="shared" si="258"/>
        <v>0</v>
      </c>
      <c r="P185" s="56">
        <f t="shared" si="258"/>
        <v>0</v>
      </c>
      <c r="Q185" s="56">
        <f t="shared" si="258"/>
        <v>0</v>
      </c>
      <c r="R185" s="56">
        <f t="shared" si="258"/>
        <v>0</v>
      </c>
    </row>
    <row r="186" spans="1:18" x14ac:dyDescent="0.2">
      <c r="A186" s="20"/>
      <c r="B186" s="2">
        <f t="shared" si="240"/>
        <v>0</v>
      </c>
      <c r="C186" s="2">
        <f t="shared" si="240"/>
        <v>0</v>
      </c>
      <c r="D186" s="13">
        <f t="shared" si="240"/>
        <v>0</v>
      </c>
      <c r="E186" s="13">
        <f t="shared" ref="E186:I186" si="259">SUM(E15,E72,E129)</f>
        <v>0</v>
      </c>
      <c r="F186" s="13">
        <f t="shared" si="259"/>
        <v>0</v>
      </c>
      <c r="G186" s="13">
        <f t="shared" si="259"/>
        <v>0</v>
      </c>
      <c r="H186" s="13">
        <f t="shared" si="259"/>
        <v>0</v>
      </c>
      <c r="I186" s="13">
        <f t="shared" si="259"/>
        <v>0</v>
      </c>
      <c r="J186" s="40"/>
      <c r="K186" s="70">
        <f t="shared" si="253"/>
        <v>0</v>
      </c>
      <c r="L186" s="2">
        <f t="shared" si="253"/>
        <v>0</v>
      </c>
      <c r="M186" s="27">
        <f t="shared" ref="M186:R194" si="260">SUM(M15,M72,M129)</f>
        <v>0</v>
      </c>
      <c r="N186" s="27">
        <f t="shared" si="260"/>
        <v>0</v>
      </c>
      <c r="O186" s="27">
        <f t="shared" si="260"/>
        <v>0</v>
      </c>
      <c r="P186" s="27">
        <f t="shared" si="260"/>
        <v>0</v>
      </c>
      <c r="Q186" s="27">
        <f t="shared" si="260"/>
        <v>0</v>
      </c>
      <c r="R186" s="27">
        <f t="shared" si="260"/>
        <v>0</v>
      </c>
    </row>
    <row r="187" spans="1:18" x14ac:dyDescent="0.2">
      <c r="A187" s="21" t="s">
        <v>17</v>
      </c>
      <c r="B187" s="3">
        <f t="shared" si="240"/>
        <v>8172525</v>
      </c>
      <c r="C187" s="3">
        <f t="shared" si="240"/>
        <v>0</v>
      </c>
      <c r="D187" s="3">
        <f t="shared" si="240"/>
        <v>8172525</v>
      </c>
      <c r="E187" s="3">
        <f t="shared" ref="E187:I187" si="261">SUM(E16,E73,E130)</f>
        <v>0</v>
      </c>
      <c r="F187" s="3">
        <f t="shared" si="261"/>
        <v>0</v>
      </c>
      <c r="G187" s="3">
        <f t="shared" si="261"/>
        <v>8172525</v>
      </c>
      <c r="H187" s="3">
        <f t="shared" si="261"/>
        <v>0</v>
      </c>
      <c r="I187" s="3">
        <f t="shared" si="261"/>
        <v>8172525</v>
      </c>
      <c r="J187" s="40" t="s">
        <v>25</v>
      </c>
      <c r="K187" s="8">
        <f t="shared" si="253"/>
        <v>16500</v>
      </c>
      <c r="L187" s="3">
        <f t="shared" si="253"/>
        <v>52549</v>
      </c>
      <c r="M187" s="12">
        <f t="shared" si="260"/>
        <v>69049</v>
      </c>
      <c r="N187" s="12">
        <f t="shared" si="260"/>
        <v>0</v>
      </c>
      <c r="O187" s="12">
        <f t="shared" si="260"/>
        <v>0</v>
      </c>
      <c r="P187" s="12">
        <f t="shared" si="260"/>
        <v>16500</v>
      </c>
      <c r="Q187" s="12">
        <f t="shared" si="260"/>
        <v>52549</v>
      </c>
      <c r="R187" s="12">
        <f t="shared" si="260"/>
        <v>69049</v>
      </c>
    </row>
    <row r="188" spans="1:18" x14ac:dyDescent="0.2">
      <c r="A188" s="20" t="s">
        <v>31</v>
      </c>
      <c r="B188" s="2">
        <f t="shared" si="240"/>
        <v>25</v>
      </c>
      <c r="C188" s="2">
        <f t="shared" si="240"/>
        <v>0</v>
      </c>
      <c r="D188" s="13">
        <f t="shared" si="240"/>
        <v>25</v>
      </c>
      <c r="E188" s="13">
        <f t="shared" ref="E188:I188" si="262">SUM(E17,E74,E131)</f>
        <v>0</v>
      </c>
      <c r="F188" s="13">
        <f t="shared" si="262"/>
        <v>0</v>
      </c>
      <c r="G188" s="13">
        <f t="shared" si="262"/>
        <v>25</v>
      </c>
      <c r="H188" s="13">
        <f t="shared" si="262"/>
        <v>0</v>
      </c>
      <c r="I188" s="13">
        <f t="shared" si="262"/>
        <v>25</v>
      </c>
      <c r="K188" s="70">
        <f t="shared" si="253"/>
        <v>0</v>
      </c>
      <c r="L188" s="2">
        <f t="shared" si="253"/>
        <v>0</v>
      </c>
      <c r="M188" s="27">
        <f t="shared" si="260"/>
        <v>0</v>
      </c>
      <c r="N188" s="27">
        <f t="shared" si="260"/>
        <v>0</v>
      </c>
      <c r="O188" s="27">
        <f t="shared" si="260"/>
        <v>0</v>
      </c>
      <c r="P188" s="27">
        <f t="shared" si="260"/>
        <v>0</v>
      </c>
      <c r="Q188" s="27">
        <f t="shared" si="260"/>
        <v>0</v>
      </c>
      <c r="R188" s="27">
        <f t="shared" si="260"/>
        <v>0</v>
      </c>
    </row>
    <row r="189" spans="1:18" x14ac:dyDescent="0.2">
      <c r="A189" s="20" t="s">
        <v>32</v>
      </c>
      <c r="B189" s="2">
        <f t="shared" si="240"/>
        <v>380000</v>
      </c>
      <c r="C189" s="2">
        <f t="shared" si="240"/>
        <v>0</v>
      </c>
      <c r="D189" s="13">
        <f t="shared" si="240"/>
        <v>380000</v>
      </c>
      <c r="E189" s="13">
        <f t="shared" ref="E189:I189" si="263">SUM(E18,E75,E132)</f>
        <v>0</v>
      </c>
      <c r="F189" s="13">
        <f t="shared" si="263"/>
        <v>0</v>
      </c>
      <c r="G189" s="13">
        <f t="shared" si="263"/>
        <v>380000</v>
      </c>
      <c r="H189" s="13">
        <f t="shared" si="263"/>
        <v>0</v>
      </c>
      <c r="I189" s="13">
        <f t="shared" si="263"/>
        <v>380000</v>
      </c>
      <c r="J189" s="40" t="s">
        <v>26</v>
      </c>
      <c r="K189" s="8">
        <f t="shared" si="253"/>
        <v>3603041</v>
      </c>
      <c r="L189" s="3">
        <f t="shared" si="253"/>
        <v>1713565</v>
      </c>
      <c r="M189" s="12">
        <f t="shared" si="260"/>
        <v>5316606</v>
      </c>
      <c r="N189" s="12">
        <f t="shared" si="260"/>
        <v>8230</v>
      </c>
      <c r="O189" s="12">
        <f t="shared" si="260"/>
        <v>125555</v>
      </c>
      <c r="P189" s="12">
        <f t="shared" si="260"/>
        <v>3611271</v>
      </c>
      <c r="Q189" s="12">
        <f t="shared" si="260"/>
        <v>1839120</v>
      </c>
      <c r="R189" s="12">
        <f t="shared" si="260"/>
        <v>5450391</v>
      </c>
    </row>
    <row r="190" spans="1:18" x14ac:dyDescent="0.2">
      <c r="A190" s="20" t="s">
        <v>33</v>
      </c>
      <c r="B190" s="13">
        <f t="shared" si="240"/>
        <v>285000</v>
      </c>
      <c r="C190" s="13">
        <f t="shared" si="240"/>
        <v>0</v>
      </c>
      <c r="D190" s="13">
        <f t="shared" si="240"/>
        <v>285000</v>
      </c>
      <c r="E190" s="13">
        <f t="shared" ref="E190:I190" si="264">SUM(E19,E76,E133)</f>
        <v>0</v>
      </c>
      <c r="F190" s="13">
        <f t="shared" si="264"/>
        <v>0</v>
      </c>
      <c r="G190" s="13">
        <f t="shared" si="264"/>
        <v>285000</v>
      </c>
      <c r="H190" s="13">
        <f t="shared" si="264"/>
        <v>0</v>
      </c>
      <c r="I190" s="13">
        <f t="shared" si="264"/>
        <v>285000</v>
      </c>
      <c r="J190" t="s">
        <v>70</v>
      </c>
      <c r="K190" s="70">
        <f t="shared" si="253"/>
        <v>1794976</v>
      </c>
      <c r="L190" s="2">
        <f t="shared" si="253"/>
        <v>0</v>
      </c>
      <c r="M190" s="87">
        <f t="shared" si="260"/>
        <v>1794976</v>
      </c>
      <c r="N190" s="87">
        <f t="shared" si="260"/>
        <v>0</v>
      </c>
      <c r="O190" s="87">
        <f t="shared" si="260"/>
        <v>0</v>
      </c>
      <c r="P190" s="87">
        <f t="shared" si="260"/>
        <v>1794976</v>
      </c>
      <c r="Q190" s="87">
        <f t="shared" si="260"/>
        <v>0</v>
      </c>
      <c r="R190" s="87">
        <f t="shared" si="260"/>
        <v>1794976</v>
      </c>
    </row>
    <row r="191" spans="1:18" x14ac:dyDescent="0.2">
      <c r="A191" s="20" t="s">
        <v>34</v>
      </c>
      <c r="B191" s="2">
        <f t="shared" si="240"/>
        <v>7500000</v>
      </c>
      <c r="C191" s="2">
        <f t="shared" si="240"/>
        <v>0</v>
      </c>
      <c r="D191" s="13">
        <f t="shared" si="240"/>
        <v>7500000</v>
      </c>
      <c r="E191" s="13">
        <f t="shared" ref="E191:I191" si="265">SUM(E20,E77,E134)</f>
        <v>0</v>
      </c>
      <c r="F191" s="13">
        <f t="shared" si="265"/>
        <v>0</v>
      </c>
      <c r="G191" s="13">
        <f t="shared" si="265"/>
        <v>7500000</v>
      </c>
      <c r="H191" s="13">
        <f t="shared" si="265"/>
        <v>0</v>
      </c>
      <c r="I191" s="13">
        <f t="shared" si="265"/>
        <v>7500000</v>
      </c>
      <c r="J191" t="s">
        <v>53</v>
      </c>
      <c r="K191" s="70">
        <f t="shared" si="253"/>
        <v>10316</v>
      </c>
      <c r="L191" s="2">
        <f t="shared" si="253"/>
        <v>82501</v>
      </c>
      <c r="M191" s="87">
        <f t="shared" si="260"/>
        <v>92817</v>
      </c>
      <c r="N191" s="87">
        <f t="shared" si="260"/>
        <v>1900</v>
      </c>
      <c r="O191" s="87">
        <f t="shared" si="260"/>
        <v>10652</v>
      </c>
      <c r="P191" s="87">
        <f t="shared" si="260"/>
        <v>12216</v>
      </c>
      <c r="Q191" s="87">
        <f t="shared" si="260"/>
        <v>93153</v>
      </c>
      <c r="R191" s="87">
        <f t="shared" si="260"/>
        <v>105369</v>
      </c>
    </row>
    <row r="192" spans="1:18" x14ac:dyDescent="0.2">
      <c r="A192" s="20" t="s">
        <v>35</v>
      </c>
      <c r="B192" s="2">
        <f t="shared" si="240"/>
        <v>0</v>
      </c>
      <c r="C192" s="2">
        <f t="shared" si="240"/>
        <v>0</v>
      </c>
      <c r="D192" s="13">
        <f t="shared" si="240"/>
        <v>0</v>
      </c>
      <c r="E192" s="13">
        <f t="shared" ref="E192:I192" si="266">SUM(E21,E78,E135)</f>
        <v>0</v>
      </c>
      <c r="F192" s="13">
        <f t="shared" si="266"/>
        <v>0</v>
      </c>
      <c r="G192" s="13">
        <f t="shared" si="266"/>
        <v>0</v>
      </c>
      <c r="H192" s="13">
        <f t="shared" si="266"/>
        <v>0</v>
      </c>
      <c r="I192" s="13">
        <f t="shared" si="266"/>
        <v>0</v>
      </c>
      <c r="J192" t="s">
        <v>65</v>
      </c>
      <c r="K192" s="70">
        <f t="shared" si="253"/>
        <v>54500</v>
      </c>
      <c r="L192" s="2">
        <f t="shared" si="253"/>
        <v>0</v>
      </c>
      <c r="M192" s="87">
        <f t="shared" si="260"/>
        <v>54500</v>
      </c>
      <c r="N192" s="87">
        <f t="shared" si="260"/>
        <v>0</v>
      </c>
      <c r="O192" s="87">
        <f t="shared" si="260"/>
        <v>114903</v>
      </c>
      <c r="P192" s="87">
        <f t="shared" si="260"/>
        <v>54500</v>
      </c>
      <c r="Q192" s="87">
        <f t="shared" si="260"/>
        <v>114903</v>
      </c>
      <c r="R192" s="87">
        <f t="shared" si="260"/>
        <v>169403</v>
      </c>
    </row>
    <row r="193" spans="1:20" x14ac:dyDescent="0.2">
      <c r="A193" s="20" t="s">
        <v>8</v>
      </c>
      <c r="B193" s="2">
        <f t="shared" si="240"/>
        <v>1500</v>
      </c>
      <c r="C193" s="2">
        <f t="shared" si="240"/>
        <v>0</v>
      </c>
      <c r="D193" s="13">
        <f t="shared" si="240"/>
        <v>1500</v>
      </c>
      <c r="E193" s="13">
        <f t="shared" ref="E193:I193" si="267">SUM(E22,E79,E136)</f>
        <v>0</v>
      </c>
      <c r="F193" s="13">
        <f t="shared" si="267"/>
        <v>0</v>
      </c>
      <c r="G193" s="13">
        <f t="shared" si="267"/>
        <v>1500</v>
      </c>
      <c r="H193" s="13">
        <f t="shared" si="267"/>
        <v>0</v>
      </c>
      <c r="I193" s="13">
        <f t="shared" si="267"/>
        <v>1500</v>
      </c>
      <c r="J193" t="s">
        <v>54</v>
      </c>
      <c r="K193" s="70">
        <f t="shared" si="253"/>
        <v>1743249</v>
      </c>
      <c r="L193" s="2">
        <f t="shared" si="253"/>
        <v>1631064</v>
      </c>
      <c r="M193" s="87">
        <f t="shared" si="260"/>
        <v>3374313</v>
      </c>
      <c r="N193" s="87">
        <f t="shared" si="260"/>
        <v>6330</v>
      </c>
      <c r="O193" s="87">
        <f t="shared" si="260"/>
        <v>0</v>
      </c>
      <c r="P193" s="87">
        <f t="shared" si="260"/>
        <v>1749579</v>
      </c>
      <c r="Q193" s="87">
        <f t="shared" si="260"/>
        <v>1631064</v>
      </c>
      <c r="R193" s="87">
        <f t="shared" si="260"/>
        <v>3380643</v>
      </c>
    </row>
    <row r="194" spans="1:20" x14ac:dyDescent="0.2">
      <c r="A194" s="20" t="s">
        <v>36</v>
      </c>
      <c r="B194" s="2">
        <f t="shared" si="240"/>
        <v>0</v>
      </c>
      <c r="C194" s="2">
        <f t="shared" si="240"/>
        <v>0</v>
      </c>
      <c r="D194" s="13">
        <f t="shared" si="240"/>
        <v>0</v>
      </c>
      <c r="E194" s="13">
        <f t="shared" ref="E194:I194" si="268">SUM(E23,E80,E137)</f>
        <v>0</v>
      </c>
      <c r="F194" s="13">
        <f t="shared" si="268"/>
        <v>0</v>
      </c>
      <c r="G194" s="13">
        <f t="shared" si="268"/>
        <v>0</v>
      </c>
      <c r="H194" s="13">
        <f t="shared" si="268"/>
        <v>0</v>
      </c>
      <c r="I194" s="13">
        <f t="shared" si="268"/>
        <v>0</v>
      </c>
      <c r="J194" t="s">
        <v>81</v>
      </c>
      <c r="K194" s="70">
        <f t="shared" si="253"/>
        <v>0</v>
      </c>
      <c r="L194" s="2">
        <f t="shared" si="253"/>
        <v>0</v>
      </c>
      <c r="M194" s="87">
        <f t="shared" si="260"/>
        <v>0</v>
      </c>
      <c r="N194" s="87">
        <f t="shared" si="260"/>
        <v>0</v>
      </c>
      <c r="O194" s="87">
        <f t="shared" si="260"/>
        <v>0</v>
      </c>
      <c r="P194" s="87">
        <f t="shared" si="260"/>
        <v>0</v>
      </c>
      <c r="Q194" s="87">
        <f t="shared" si="260"/>
        <v>0</v>
      </c>
      <c r="R194" s="87">
        <f t="shared" si="260"/>
        <v>0</v>
      </c>
    </row>
    <row r="195" spans="1:20" x14ac:dyDescent="0.2">
      <c r="A195" s="20" t="s">
        <v>7</v>
      </c>
      <c r="B195" s="2">
        <f t="shared" si="240"/>
        <v>6000</v>
      </c>
      <c r="C195" s="2">
        <f t="shared" si="240"/>
        <v>0</v>
      </c>
      <c r="D195" s="13">
        <f t="shared" si="240"/>
        <v>6000</v>
      </c>
      <c r="E195" s="13">
        <f t="shared" ref="E195:I195" si="269">SUM(E24,E81,E138)</f>
        <v>0</v>
      </c>
      <c r="F195" s="13">
        <f t="shared" si="269"/>
        <v>0</v>
      </c>
      <c r="G195" s="13">
        <f t="shared" si="269"/>
        <v>6000</v>
      </c>
      <c r="H195" s="13">
        <f t="shared" si="269"/>
        <v>0</v>
      </c>
      <c r="I195" s="13">
        <f t="shared" si="269"/>
        <v>6000</v>
      </c>
      <c r="K195" s="20"/>
      <c r="L195" s="1"/>
      <c r="M195" s="51"/>
      <c r="N195" s="51"/>
      <c r="O195" s="51"/>
      <c r="P195" s="51"/>
      <c r="Q195" s="51"/>
      <c r="R195" s="51"/>
    </row>
    <row r="196" spans="1:20" x14ac:dyDescent="0.2">
      <c r="A196" s="1" t="s">
        <v>62</v>
      </c>
      <c r="B196" s="2">
        <f t="shared" si="240"/>
        <v>0</v>
      </c>
      <c r="C196" s="2">
        <f t="shared" si="240"/>
        <v>0</v>
      </c>
      <c r="D196" s="13">
        <f t="shared" si="240"/>
        <v>0</v>
      </c>
      <c r="E196" s="13">
        <f t="shared" ref="E196:I196" si="270">SUM(E25,E82,E139)</f>
        <v>0</v>
      </c>
      <c r="F196" s="13">
        <f t="shared" si="270"/>
        <v>0</v>
      </c>
      <c r="G196" s="13">
        <f t="shared" si="270"/>
        <v>0</v>
      </c>
      <c r="H196" s="13">
        <f t="shared" si="270"/>
        <v>0</v>
      </c>
      <c r="I196" s="13">
        <f t="shared" si="270"/>
        <v>0</v>
      </c>
      <c r="J196" s="40" t="s">
        <v>4</v>
      </c>
      <c r="K196" s="8">
        <f t="shared" ref="K196:M226" si="271">SUM(K25,K82,K139)</f>
        <v>4670015</v>
      </c>
      <c r="L196" s="3">
        <f t="shared" si="271"/>
        <v>477916</v>
      </c>
      <c r="M196" s="12">
        <f t="shared" si="271"/>
        <v>5147931</v>
      </c>
      <c r="N196" s="12">
        <f t="shared" ref="N196:R196" si="272">SUM(N25,N82,N139)</f>
        <v>32178</v>
      </c>
      <c r="O196" s="12">
        <f t="shared" si="272"/>
        <v>2274</v>
      </c>
      <c r="P196" s="12">
        <f t="shared" si="272"/>
        <v>4702193</v>
      </c>
      <c r="Q196" s="12">
        <f t="shared" si="272"/>
        <v>480190</v>
      </c>
      <c r="R196" s="12">
        <f t="shared" si="272"/>
        <v>5182383</v>
      </c>
      <c r="T196" s="25"/>
    </row>
    <row r="197" spans="1:20" x14ac:dyDescent="0.2">
      <c r="A197" s="20"/>
      <c r="B197" s="2">
        <f t="shared" si="240"/>
        <v>0</v>
      </c>
      <c r="C197" s="2">
        <f t="shared" si="240"/>
        <v>0</v>
      </c>
      <c r="D197" s="13">
        <f t="shared" si="240"/>
        <v>0</v>
      </c>
      <c r="E197" s="13">
        <f t="shared" ref="E197:I197" si="273">SUM(E26,E83,E140)</f>
        <v>0</v>
      </c>
      <c r="F197" s="13">
        <f t="shared" si="273"/>
        <v>0</v>
      </c>
      <c r="G197" s="13">
        <f t="shared" si="273"/>
        <v>0</v>
      </c>
      <c r="H197" s="13">
        <f t="shared" si="273"/>
        <v>0</v>
      </c>
      <c r="I197" s="13">
        <f t="shared" si="273"/>
        <v>0</v>
      </c>
      <c r="J197" s="80" t="s">
        <v>55</v>
      </c>
      <c r="K197" s="71">
        <f t="shared" si="271"/>
        <v>0</v>
      </c>
      <c r="L197" s="30">
        <f t="shared" si="271"/>
        <v>0</v>
      </c>
      <c r="M197" s="56">
        <f t="shared" si="271"/>
        <v>0</v>
      </c>
      <c r="N197" s="56">
        <f t="shared" ref="N197:R197" si="274">SUM(N26,N83,N140)</f>
        <v>0</v>
      </c>
      <c r="O197" s="56">
        <f t="shared" si="274"/>
        <v>0</v>
      </c>
      <c r="P197" s="56">
        <f t="shared" si="274"/>
        <v>0</v>
      </c>
      <c r="Q197" s="56">
        <f t="shared" si="274"/>
        <v>0</v>
      </c>
      <c r="R197" s="56">
        <f t="shared" si="274"/>
        <v>0</v>
      </c>
    </row>
    <row r="198" spans="1:20" x14ac:dyDescent="0.2">
      <c r="A198" s="21" t="s">
        <v>37</v>
      </c>
      <c r="B198" s="3">
        <f t="shared" ref="B198:D212" si="275">SUM(B27,B84,B141)</f>
        <v>3734876</v>
      </c>
      <c r="C198" s="3">
        <f t="shared" si="275"/>
        <v>127495</v>
      </c>
      <c r="D198" s="3">
        <f t="shared" si="275"/>
        <v>3862371</v>
      </c>
      <c r="E198" s="3">
        <f t="shared" ref="E198:I198" si="276">SUM(E27,E84,E141)</f>
        <v>0</v>
      </c>
      <c r="F198" s="3">
        <f t="shared" si="276"/>
        <v>0</v>
      </c>
      <c r="G198" s="3">
        <f t="shared" si="276"/>
        <v>3734876</v>
      </c>
      <c r="H198" s="3">
        <f t="shared" si="276"/>
        <v>127495</v>
      </c>
      <c r="I198" s="3">
        <f t="shared" si="276"/>
        <v>3862371</v>
      </c>
      <c r="K198" s="70">
        <f t="shared" si="271"/>
        <v>0</v>
      </c>
      <c r="L198" s="2">
        <f t="shared" si="271"/>
        <v>0</v>
      </c>
      <c r="M198" s="87">
        <f t="shared" si="271"/>
        <v>0</v>
      </c>
      <c r="N198" s="87">
        <f t="shared" ref="N198:R198" si="277">SUM(N27,N84,N141)</f>
        <v>0</v>
      </c>
      <c r="O198" s="87">
        <f t="shared" si="277"/>
        <v>0</v>
      </c>
      <c r="P198" s="87">
        <f t="shared" si="277"/>
        <v>0</v>
      </c>
      <c r="Q198" s="87">
        <f t="shared" si="277"/>
        <v>0</v>
      </c>
      <c r="R198" s="87">
        <f t="shared" si="277"/>
        <v>0</v>
      </c>
    </row>
    <row r="199" spans="1:20" x14ac:dyDescent="0.2">
      <c r="A199" s="20" t="s">
        <v>38</v>
      </c>
      <c r="B199" s="2">
        <f t="shared" si="275"/>
        <v>0</v>
      </c>
      <c r="C199" s="2">
        <f t="shared" si="275"/>
        <v>0</v>
      </c>
      <c r="D199" s="13">
        <f t="shared" si="275"/>
        <v>0</v>
      </c>
      <c r="E199" s="13">
        <f t="shared" ref="E199:I199" si="278">SUM(E28,E85,E142)</f>
        <v>0</v>
      </c>
      <c r="F199" s="13">
        <f t="shared" si="278"/>
        <v>0</v>
      </c>
      <c r="G199" s="13">
        <f t="shared" si="278"/>
        <v>0</v>
      </c>
      <c r="H199" s="13">
        <f t="shared" si="278"/>
        <v>0</v>
      </c>
      <c r="I199" s="13">
        <f t="shared" si="278"/>
        <v>0</v>
      </c>
      <c r="J199" s="40" t="s">
        <v>3</v>
      </c>
      <c r="K199" s="8">
        <f t="shared" si="271"/>
        <v>1623400</v>
      </c>
      <c r="L199" s="3">
        <f t="shared" si="271"/>
        <v>0</v>
      </c>
      <c r="M199" s="12">
        <f t="shared" si="271"/>
        <v>1623400</v>
      </c>
      <c r="N199" s="12">
        <f t="shared" ref="N199:R199" si="279">SUM(N28,N85,N142)</f>
        <v>15216</v>
      </c>
      <c r="O199" s="12">
        <f t="shared" si="279"/>
        <v>0</v>
      </c>
      <c r="P199" s="12">
        <f t="shared" si="279"/>
        <v>1638616</v>
      </c>
      <c r="Q199" s="12">
        <f t="shared" si="279"/>
        <v>0</v>
      </c>
      <c r="R199" s="12">
        <f t="shared" si="279"/>
        <v>1638616</v>
      </c>
    </row>
    <row r="200" spans="1:20" x14ac:dyDescent="0.2">
      <c r="A200" s="20" t="s">
        <v>6</v>
      </c>
      <c r="B200" s="2">
        <f t="shared" si="275"/>
        <v>81204</v>
      </c>
      <c r="C200" s="2">
        <f t="shared" si="275"/>
        <v>730</v>
      </c>
      <c r="D200" s="13">
        <f t="shared" si="275"/>
        <v>81934</v>
      </c>
      <c r="E200" s="13">
        <f t="shared" ref="E200:I200" si="280">SUM(E29,E86,E143)</f>
        <v>0</v>
      </c>
      <c r="F200" s="13">
        <f t="shared" si="280"/>
        <v>0</v>
      </c>
      <c r="G200" s="13">
        <f t="shared" si="280"/>
        <v>81204</v>
      </c>
      <c r="H200" s="13">
        <f t="shared" si="280"/>
        <v>730</v>
      </c>
      <c r="I200" s="13">
        <f t="shared" si="280"/>
        <v>81934</v>
      </c>
      <c r="K200" s="70">
        <f t="shared" si="271"/>
        <v>0</v>
      </c>
      <c r="L200" s="2">
        <f t="shared" si="271"/>
        <v>0</v>
      </c>
      <c r="M200" s="87">
        <f t="shared" si="271"/>
        <v>0</v>
      </c>
      <c r="N200" s="87">
        <f t="shared" ref="N200:R200" si="281">SUM(N29,N86,N143)</f>
        <v>0</v>
      </c>
      <c r="O200" s="87">
        <f t="shared" si="281"/>
        <v>0</v>
      </c>
      <c r="P200" s="87">
        <f t="shared" si="281"/>
        <v>0</v>
      </c>
      <c r="Q200" s="87">
        <f t="shared" si="281"/>
        <v>0</v>
      </c>
      <c r="R200" s="87">
        <f t="shared" si="281"/>
        <v>0</v>
      </c>
    </row>
    <row r="201" spans="1:20" x14ac:dyDescent="0.2">
      <c r="A201" s="20" t="s">
        <v>39</v>
      </c>
      <c r="B201" s="2">
        <f t="shared" si="275"/>
        <v>25410</v>
      </c>
      <c r="C201" s="2">
        <f t="shared" si="275"/>
        <v>0</v>
      </c>
      <c r="D201" s="13">
        <f t="shared" si="275"/>
        <v>25410</v>
      </c>
      <c r="E201" s="13">
        <f t="shared" ref="E201:I201" si="282">SUM(E30,E87,E144)</f>
        <v>0</v>
      </c>
      <c r="F201" s="13">
        <f t="shared" si="282"/>
        <v>0</v>
      </c>
      <c r="G201" s="13">
        <f t="shared" si="282"/>
        <v>25410</v>
      </c>
      <c r="H201" s="13">
        <f t="shared" si="282"/>
        <v>0</v>
      </c>
      <c r="I201" s="13">
        <f t="shared" si="282"/>
        <v>25410</v>
      </c>
      <c r="J201" s="40" t="s">
        <v>27</v>
      </c>
      <c r="K201" s="8">
        <f t="shared" si="271"/>
        <v>16075</v>
      </c>
      <c r="L201" s="3">
        <f t="shared" si="271"/>
        <v>150433</v>
      </c>
      <c r="M201" s="12">
        <f t="shared" si="271"/>
        <v>166508</v>
      </c>
      <c r="N201" s="12">
        <f t="shared" ref="N201:R201" si="283">SUM(N30,N87,N144)</f>
        <v>26730</v>
      </c>
      <c r="O201" s="12">
        <f t="shared" si="283"/>
        <v>-93933</v>
      </c>
      <c r="P201" s="12">
        <f t="shared" si="283"/>
        <v>42805</v>
      </c>
      <c r="Q201" s="12">
        <f t="shared" si="283"/>
        <v>56500</v>
      </c>
      <c r="R201" s="12">
        <f t="shared" si="283"/>
        <v>99305</v>
      </c>
    </row>
    <row r="202" spans="1:20" x14ac:dyDescent="0.2">
      <c r="A202" s="20" t="s">
        <v>40</v>
      </c>
      <c r="B202" s="2">
        <f t="shared" si="275"/>
        <v>280048</v>
      </c>
      <c r="C202" s="2">
        <f t="shared" si="275"/>
        <v>0</v>
      </c>
      <c r="D202" s="13">
        <f t="shared" si="275"/>
        <v>280048</v>
      </c>
      <c r="E202" s="13">
        <f t="shared" ref="E202:I202" si="284">SUM(E31,E88,E145)</f>
        <v>0</v>
      </c>
      <c r="F202" s="13">
        <f t="shared" si="284"/>
        <v>0</v>
      </c>
      <c r="G202" s="13">
        <f t="shared" si="284"/>
        <v>280048</v>
      </c>
      <c r="H202" s="13">
        <f t="shared" si="284"/>
        <v>0</v>
      </c>
      <c r="I202" s="13">
        <f t="shared" si="284"/>
        <v>280048</v>
      </c>
      <c r="J202" t="s">
        <v>56</v>
      </c>
      <c r="K202" s="70">
        <f t="shared" si="271"/>
        <v>0</v>
      </c>
      <c r="L202" s="2">
        <f t="shared" si="271"/>
        <v>0</v>
      </c>
      <c r="M202" s="87">
        <f t="shared" si="271"/>
        <v>0</v>
      </c>
      <c r="N202" s="87">
        <f t="shared" ref="N202:R202" si="285">SUM(N31,N88,N145)</f>
        <v>7851</v>
      </c>
      <c r="O202" s="87">
        <f t="shared" si="285"/>
        <v>0</v>
      </c>
      <c r="P202" s="87">
        <f t="shared" si="285"/>
        <v>7851</v>
      </c>
      <c r="Q202" s="87">
        <f t="shared" si="285"/>
        <v>0</v>
      </c>
      <c r="R202" s="87">
        <f t="shared" si="285"/>
        <v>7851</v>
      </c>
    </row>
    <row r="203" spans="1:20" x14ac:dyDescent="0.2">
      <c r="A203" s="20" t="s">
        <v>41</v>
      </c>
      <c r="B203" s="2">
        <f t="shared" si="275"/>
        <v>70214</v>
      </c>
      <c r="C203" s="2">
        <f t="shared" si="275"/>
        <v>126728</v>
      </c>
      <c r="D203" s="13">
        <f t="shared" si="275"/>
        <v>196942</v>
      </c>
      <c r="E203" s="13">
        <f t="shared" ref="E203:I203" si="286">SUM(E32,E89,E146)</f>
        <v>0</v>
      </c>
      <c r="F203" s="13">
        <f t="shared" si="286"/>
        <v>0</v>
      </c>
      <c r="G203" s="13">
        <f t="shared" si="286"/>
        <v>70214</v>
      </c>
      <c r="H203" s="13">
        <f t="shared" si="286"/>
        <v>126728</v>
      </c>
      <c r="I203" s="13">
        <f t="shared" si="286"/>
        <v>196942</v>
      </c>
      <c r="J203" t="s">
        <v>57</v>
      </c>
      <c r="K203" s="70">
        <f t="shared" si="271"/>
        <v>16075</v>
      </c>
      <c r="L203" s="2">
        <f t="shared" si="271"/>
        <v>100433</v>
      </c>
      <c r="M203" s="87">
        <f t="shared" si="271"/>
        <v>116508</v>
      </c>
      <c r="N203" s="87">
        <f t="shared" ref="N203:R203" si="287">SUM(N32,N89,N146)</f>
        <v>18879</v>
      </c>
      <c r="O203" s="87">
        <f t="shared" si="287"/>
        <v>-93933</v>
      </c>
      <c r="P203" s="87">
        <f t="shared" si="287"/>
        <v>34954</v>
      </c>
      <c r="Q203" s="87">
        <f t="shared" si="287"/>
        <v>6500</v>
      </c>
      <c r="R203" s="87">
        <f t="shared" si="287"/>
        <v>41454</v>
      </c>
    </row>
    <row r="204" spans="1:20" x14ac:dyDescent="0.2">
      <c r="A204" s="28" t="s">
        <v>42</v>
      </c>
      <c r="B204" s="13">
        <f t="shared" si="275"/>
        <v>2641026</v>
      </c>
      <c r="C204" s="13">
        <f t="shared" si="275"/>
        <v>37</v>
      </c>
      <c r="D204" s="13">
        <f t="shared" si="275"/>
        <v>2641063</v>
      </c>
      <c r="E204" s="13">
        <f t="shared" ref="E204:I204" si="288">SUM(E33,E90,E147)</f>
        <v>0</v>
      </c>
      <c r="F204" s="13">
        <f t="shared" si="288"/>
        <v>0</v>
      </c>
      <c r="G204" s="13">
        <f t="shared" si="288"/>
        <v>2641026</v>
      </c>
      <c r="H204" s="13">
        <f t="shared" si="288"/>
        <v>37</v>
      </c>
      <c r="I204" s="13">
        <f t="shared" si="288"/>
        <v>2641063</v>
      </c>
      <c r="J204" t="s">
        <v>80</v>
      </c>
      <c r="K204" s="70">
        <f t="shared" si="271"/>
        <v>0</v>
      </c>
      <c r="L204" s="2">
        <f t="shared" si="271"/>
        <v>50000</v>
      </c>
      <c r="M204" s="87">
        <f t="shared" si="271"/>
        <v>50000</v>
      </c>
      <c r="N204" s="87">
        <f t="shared" ref="N204:R204" si="289">SUM(N33,N90,N147)</f>
        <v>0</v>
      </c>
      <c r="O204" s="87">
        <f t="shared" si="289"/>
        <v>0</v>
      </c>
      <c r="P204" s="87">
        <f t="shared" si="289"/>
        <v>0</v>
      </c>
      <c r="Q204" s="87">
        <f t="shared" si="289"/>
        <v>50000</v>
      </c>
      <c r="R204" s="87">
        <f t="shared" si="289"/>
        <v>50000</v>
      </c>
    </row>
    <row r="205" spans="1:20" x14ac:dyDescent="0.2">
      <c r="A205" s="28" t="s">
        <v>43</v>
      </c>
      <c r="B205" s="2">
        <f t="shared" si="275"/>
        <v>636913</v>
      </c>
      <c r="C205" s="2">
        <f t="shared" si="275"/>
        <v>0</v>
      </c>
      <c r="D205" s="13">
        <f t="shared" si="275"/>
        <v>636913</v>
      </c>
      <c r="E205" s="13">
        <f t="shared" ref="E205:I205" si="290">SUM(E34,E91,E148)</f>
        <v>0</v>
      </c>
      <c r="F205" s="13">
        <f t="shared" si="290"/>
        <v>0</v>
      </c>
      <c r="G205" s="13">
        <f t="shared" si="290"/>
        <v>636913</v>
      </c>
      <c r="H205" s="13">
        <f t="shared" si="290"/>
        <v>0</v>
      </c>
      <c r="I205" s="13">
        <f t="shared" si="290"/>
        <v>636913</v>
      </c>
      <c r="K205" s="70">
        <f t="shared" si="271"/>
        <v>0</v>
      </c>
      <c r="L205" s="2">
        <f t="shared" si="271"/>
        <v>0</v>
      </c>
      <c r="M205" s="12">
        <f t="shared" si="271"/>
        <v>0</v>
      </c>
      <c r="N205" s="12">
        <f t="shared" ref="N205:R205" si="291">SUM(N34,N91,N148)</f>
        <v>0</v>
      </c>
      <c r="O205" s="12">
        <f t="shared" si="291"/>
        <v>0</v>
      </c>
      <c r="P205" s="12">
        <f t="shared" si="291"/>
        <v>0</v>
      </c>
      <c r="Q205" s="12">
        <f t="shared" si="291"/>
        <v>0</v>
      </c>
      <c r="R205" s="12">
        <f t="shared" si="291"/>
        <v>0</v>
      </c>
    </row>
    <row r="206" spans="1:20" x14ac:dyDescent="0.2">
      <c r="A206" s="28" t="s">
        <v>44</v>
      </c>
      <c r="B206" s="2">
        <f t="shared" si="275"/>
        <v>61</v>
      </c>
      <c r="C206" s="2">
        <f t="shared" si="275"/>
        <v>0</v>
      </c>
      <c r="D206" s="13">
        <f t="shared" si="275"/>
        <v>61</v>
      </c>
      <c r="E206" s="13">
        <f t="shared" ref="E206:I206" si="292">SUM(E35,E92,E149)</f>
        <v>0</v>
      </c>
      <c r="F206" s="13">
        <f t="shared" si="292"/>
        <v>0</v>
      </c>
      <c r="G206" s="13">
        <f t="shared" si="292"/>
        <v>61</v>
      </c>
      <c r="H206" s="13">
        <f t="shared" si="292"/>
        <v>0</v>
      </c>
      <c r="I206" s="13">
        <f t="shared" si="292"/>
        <v>61</v>
      </c>
      <c r="J206" s="40"/>
      <c r="K206" s="70">
        <f t="shared" si="271"/>
        <v>0</v>
      </c>
      <c r="L206" s="2">
        <f t="shared" si="271"/>
        <v>0</v>
      </c>
      <c r="M206" s="27">
        <f t="shared" si="271"/>
        <v>0</v>
      </c>
      <c r="N206" s="27">
        <f t="shared" ref="N206:R206" si="293">SUM(N35,N92,N149)</f>
        <v>0</v>
      </c>
      <c r="O206" s="27">
        <f t="shared" si="293"/>
        <v>0</v>
      </c>
      <c r="P206" s="27">
        <f t="shared" si="293"/>
        <v>0</v>
      </c>
      <c r="Q206" s="27">
        <f t="shared" si="293"/>
        <v>0</v>
      </c>
      <c r="R206" s="27">
        <f t="shared" si="293"/>
        <v>0</v>
      </c>
    </row>
    <row r="207" spans="1:20" x14ac:dyDescent="0.2">
      <c r="A207" s="28" t="s">
        <v>45</v>
      </c>
      <c r="B207" s="13">
        <f t="shared" si="275"/>
        <v>0</v>
      </c>
      <c r="C207" s="13">
        <f t="shared" si="275"/>
        <v>0</v>
      </c>
      <c r="D207" s="13">
        <f t="shared" si="275"/>
        <v>0</v>
      </c>
      <c r="E207" s="13">
        <f t="shared" ref="E207:I207" si="294">SUM(E36,E93,E150)</f>
        <v>0</v>
      </c>
      <c r="F207" s="13">
        <f t="shared" si="294"/>
        <v>0</v>
      </c>
      <c r="G207" s="13">
        <f t="shared" si="294"/>
        <v>0</v>
      </c>
      <c r="H207" s="13">
        <f t="shared" si="294"/>
        <v>0</v>
      </c>
      <c r="I207" s="13">
        <f t="shared" si="294"/>
        <v>0</v>
      </c>
      <c r="J207" s="40"/>
      <c r="K207" s="70">
        <f t="shared" si="271"/>
        <v>0</v>
      </c>
      <c r="L207" s="2">
        <f t="shared" si="271"/>
        <v>0</v>
      </c>
      <c r="M207" s="27">
        <f t="shared" si="271"/>
        <v>0</v>
      </c>
      <c r="N207" s="27">
        <f t="shared" ref="N207:R207" si="295">SUM(N36,N93,N150)</f>
        <v>0</v>
      </c>
      <c r="O207" s="27">
        <f t="shared" si="295"/>
        <v>0</v>
      </c>
      <c r="P207" s="27">
        <f t="shared" si="295"/>
        <v>0</v>
      </c>
      <c r="Q207" s="27">
        <f t="shared" si="295"/>
        <v>0</v>
      </c>
      <c r="R207" s="27">
        <f t="shared" si="295"/>
        <v>0</v>
      </c>
    </row>
    <row r="208" spans="1:20" x14ac:dyDescent="0.2">
      <c r="A208" s="28" t="s">
        <v>46</v>
      </c>
      <c r="B208" s="2">
        <f t="shared" si="275"/>
        <v>0</v>
      </c>
      <c r="C208" s="2">
        <f t="shared" si="275"/>
        <v>0</v>
      </c>
      <c r="D208" s="13">
        <f t="shared" si="275"/>
        <v>0</v>
      </c>
      <c r="E208" s="13">
        <f t="shared" ref="E208:I208" si="296">SUM(E37,E94,E151)</f>
        <v>0</v>
      </c>
      <c r="F208" s="13">
        <f t="shared" si="296"/>
        <v>0</v>
      </c>
      <c r="G208" s="13">
        <f t="shared" si="296"/>
        <v>0</v>
      </c>
      <c r="H208" s="13">
        <f t="shared" si="296"/>
        <v>0</v>
      </c>
      <c r="I208" s="13">
        <f t="shared" si="296"/>
        <v>0</v>
      </c>
      <c r="K208" s="70">
        <f t="shared" si="271"/>
        <v>0</v>
      </c>
      <c r="L208" s="2">
        <f t="shared" si="271"/>
        <v>0</v>
      </c>
      <c r="M208" s="27">
        <f t="shared" si="271"/>
        <v>0</v>
      </c>
      <c r="N208" s="27">
        <f t="shared" ref="N208:R208" si="297">SUM(N37,N94,N151)</f>
        <v>0</v>
      </c>
      <c r="O208" s="27">
        <f t="shared" si="297"/>
        <v>0</v>
      </c>
      <c r="P208" s="27">
        <f t="shared" si="297"/>
        <v>0</v>
      </c>
      <c r="Q208" s="27">
        <f t="shared" si="297"/>
        <v>0</v>
      </c>
      <c r="R208" s="27">
        <f t="shared" si="297"/>
        <v>0</v>
      </c>
    </row>
    <row r="209" spans="1:18" x14ac:dyDescent="0.2">
      <c r="A209" s="20"/>
      <c r="B209" s="2">
        <f t="shared" si="275"/>
        <v>0</v>
      </c>
      <c r="C209" s="2">
        <f t="shared" si="275"/>
        <v>0</v>
      </c>
      <c r="D209" s="13">
        <f t="shared" si="275"/>
        <v>0</v>
      </c>
      <c r="E209" s="13">
        <f t="shared" ref="E209:I209" si="298">SUM(E38,E95,E152)</f>
        <v>0</v>
      </c>
      <c r="F209" s="13">
        <f t="shared" si="298"/>
        <v>0</v>
      </c>
      <c r="G209" s="13">
        <f t="shared" si="298"/>
        <v>0</v>
      </c>
      <c r="H209" s="13">
        <f t="shared" si="298"/>
        <v>0</v>
      </c>
      <c r="I209" s="13">
        <f t="shared" si="298"/>
        <v>0</v>
      </c>
      <c r="K209" s="70">
        <f t="shared" si="271"/>
        <v>0</v>
      </c>
      <c r="L209" s="2">
        <f t="shared" si="271"/>
        <v>0</v>
      </c>
      <c r="M209" s="27">
        <f t="shared" si="271"/>
        <v>0</v>
      </c>
      <c r="N209" s="27">
        <f t="shared" ref="N209:R209" si="299">SUM(N38,N95,N152)</f>
        <v>0</v>
      </c>
      <c r="O209" s="27">
        <f t="shared" si="299"/>
        <v>0</v>
      </c>
      <c r="P209" s="27">
        <f t="shared" si="299"/>
        <v>0</v>
      </c>
      <c r="Q209" s="27">
        <f t="shared" si="299"/>
        <v>0</v>
      </c>
      <c r="R209" s="27">
        <f t="shared" si="299"/>
        <v>0</v>
      </c>
    </row>
    <row r="210" spans="1:18" x14ac:dyDescent="0.2">
      <c r="A210" s="21" t="s">
        <v>47</v>
      </c>
      <c r="B210" s="3">
        <f t="shared" si="275"/>
        <v>10191088</v>
      </c>
      <c r="C210" s="3">
        <f t="shared" si="275"/>
        <v>0</v>
      </c>
      <c r="D210" s="3">
        <f t="shared" si="275"/>
        <v>10191088</v>
      </c>
      <c r="E210" s="3">
        <f t="shared" ref="E210:I210" si="300">SUM(E39,E96,E153)</f>
        <v>0</v>
      </c>
      <c r="F210" s="3">
        <f t="shared" si="300"/>
        <v>0</v>
      </c>
      <c r="G210" s="3">
        <f t="shared" si="300"/>
        <v>10191088</v>
      </c>
      <c r="H210" s="3">
        <f t="shared" si="300"/>
        <v>0</v>
      </c>
      <c r="I210" s="3">
        <f t="shared" si="300"/>
        <v>10191088</v>
      </c>
      <c r="K210" s="70">
        <f t="shared" si="271"/>
        <v>0</v>
      </c>
      <c r="L210" s="2">
        <f t="shared" si="271"/>
        <v>0</v>
      </c>
      <c r="M210" s="27">
        <f t="shared" si="271"/>
        <v>0</v>
      </c>
      <c r="N210" s="27">
        <f t="shared" ref="N210:R210" si="301">SUM(N39,N96,N153)</f>
        <v>0</v>
      </c>
      <c r="O210" s="27">
        <f t="shared" si="301"/>
        <v>0</v>
      </c>
      <c r="P210" s="27">
        <f t="shared" si="301"/>
        <v>0</v>
      </c>
      <c r="Q210" s="27">
        <f t="shared" si="301"/>
        <v>0</v>
      </c>
      <c r="R210" s="27">
        <f t="shared" si="301"/>
        <v>0</v>
      </c>
    </row>
    <row r="211" spans="1:18" x14ac:dyDescent="0.2">
      <c r="A211" s="28" t="s">
        <v>48</v>
      </c>
      <c r="B211" s="2">
        <f t="shared" si="275"/>
        <v>10191088</v>
      </c>
      <c r="C211" s="2">
        <f t="shared" si="275"/>
        <v>0</v>
      </c>
      <c r="D211" s="13">
        <f t="shared" si="275"/>
        <v>10191088</v>
      </c>
      <c r="E211" s="13">
        <f t="shared" ref="E211:I211" si="302">SUM(E40,E97,E154)</f>
        <v>0</v>
      </c>
      <c r="F211" s="13">
        <f t="shared" si="302"/>
        <v>0</v>
      </c>
      <c r="G211" s="13">
        <f t="shared" si="302"/>
        <v>10191088</v>
      </c>
      <c r="H211" s="13">
        <f t="shared" si="302"/>
        <v>0</v>
      </c>
      <c r="I211" s="13">
        <f t="shared" si="302"/>
        <v>10191088</v>
      </c>
      <c r="K211" s="70">
        <f t="shared" si="271"/>
        <v>0</v>
      </c>
      <c r="L211" s="2">
        <f t="shared" si="271"/>
        <v>0</v>
      </c>
      <c r="M211" s="27">
        <f t="shared" si="271"/>
        <v>0</v>
      </c>
      <c r="N211" s="27">
        <f t="shared" ref="N211:R211" si="303">SUM(N40,N97,N154)</f>
        <v>0</v>
      </c>
      <c r="O211" s="27">
        <f t="shared" si="303"/>
        <v>0</v>
      </c>
      <c r="P211" s="27">
        <f t="shared" si="303"/>
        <v>0</v>
      </c>
      <c r="Q211" s="27">
        <f t="shared" si="303"/>
        <v>0</v>
      </c>
      <c r="R211" s="27">
        <f t="shared" si="303"/>
        <v>0</v>
      </c>
    </row>
    <row r="212" spans="1:18" x14ac:dyDescent="0.2">
      <c r="A212" s="20"/>
      <c r="B212" s="13">
        <f t="shared" si="275"/>
        <v>0</v>
      </c>
      <c r="C212" s="13">
        <f t="shared" si="275"/>
        <v>0</v>
      </c>
      <c r="D212" s="13">
        <f t="shared" si="275"/>
        <v>0</v>
      </c>
      <c r="E212" s="13">
        <f t="shared" ref="E212:I212" si="304">SUM(E41,E98,E155)</f>
        <v>0</v>
      </c>
      <c r="F212" s="13">
        <f t="shared" si="304"/>
        <v>0</v>
      </c>
      <c r="G212" s="13">
        <f t="shared" si="304"/>
        <v>0</v>
      </c>
      <c r="H212" s="13">
        <f t="shared" si="304"/>
        <v>0</v>
      </c>
      <c r="I212" s="13">
        <f t="shared" si="304"/>
        <v>0</v>
      </c>
      <c r="J212" s="81" t="s">
        <v>5</v>
      </c>
      <c r="K212" s="8">
        <f t="shared" si="271"/>
        <v>1534586</v>
      </c>
      <c r="L212" s="3">
        <f t="shared" si="271"/>
        <v>0</v>
      </c>
      <c r="M212" s="12">
        <f t="shared" si="271"/>
        <v>1534586</v>
      </c>
      <c r="N212" s="12">
        <f t="shared" ref="N212:R212" si="305">SUM(N41,N98,N155)</f>
        <v>2347992</v>
      </c>
      <c r="O212" s="12">
        <f t="shared" si="305"/>
        <v>0</v>
      </c>
      <c r="P212" s="12">
        <f t="shared" si="305"/>
        <v>3882578</v>
      </c>
      <c r="Q212" s="12">
        <f t="shared" si="305"/>
        <v>0</v>
      </c>
      <c r="R212" s="12">
        <f t="shared" si="305"/>
        <v>3882578</v>
      </c>
    </row>
    <row r="213" spans="1:18" x14ac:dyDescent="0.2">
      <c r="A213" s="21" t="s">
        <v>49</v>
      </c>
      <c r="B213" s="3">
        <f>SUM(B42,C99,B156)</f>
        <v>50000</v>
      </c>
      <c r="C213" s="3">
        <f t="shared" ref="C213:D227" si="306">SUM(C42,C99,C156)</f>
        <v>0</v>
      </c>
      <c r="D213" s="3">
        <f t="shared" si="306"/>
        <v>50000</v>
      </c>
      <c r="E213" s="3">
        <f t="shared" ref="E213:I213" si="307">SUM(E42,E99,E156)</f>
        <v>0</v>
      </c>
      <c r="F213" s="3">
        <f t="shared" si="307"/>
        <v>0</v>
      </c>
      <c r="G213" s="3">
        <f t="shared" si="307"/>
        <v>50000</v>
      </c>
      <c r="H213" s="3">
        <f t="shared" si="307"/>
        <v>0</v>
      </c>
      <c r="I213" s="3">
        <f t="shared" si="307"/>
        <v>50000</v>
      </c>
      <c r="J213" s="52" t="s">
        <v>9</v>
      </c>
      <c r="K213" s="46">
        <f t="shared" si="271"/>
        <v>1489586</v>
      </c>
      <c r="L213" s="13">
        <f t="shared" si="271"/>
        <v>0</v>
      </c>
      <c r="M213" s="27">
        <f t="shared" si="271"/>
        <v>1489586</v>
      </c>
      <c r="N213" s="27">
        <f t="shared" ref="N213:R213" si="308">SUM(N42,N99,N156)</f>
        <v>2349200</v>
      </c>
      <c r="O213" s="27">
        <f t="shared" si="308"/>
        <v>0</v>
      </c>
      <c r="P213" s="27">
        <f t="shared" si="308"/>
        <v>3838786</v>
      </c>
      <c r="Q213" s="27">
        <f t="shared" si="308"/>
        <v>0</v>
      </c>
      <c r="R213" s="27">
        <f t="shared" si="308"/>
        <v>3838786</v>
      </c>
    </row>
    <row r="214" spans="1:18" x14ac:dyDescent="0.2">
      <c r="A214" s="20" t="s">
        <v>50</v>
      </c>
      <c r="B214" s="2">
        <f t="shared" ref="B214:B227" si="309">SUM(B43,B100,B157)</f>
        <v>50000</v>
      </c>
      <c r="C214" s="2">
        <f t="shared" si="306"/>
        <v>0</v>
      </c>
      <c r="D214" s="13">
        <f t="shared" si="306"/>
        <v>50000</v>
      </c>
      <c r="E214" s="13">
        <f t="shared" ref="E214:I214" si="310">SUM(E43,E100,E157)</f>
        <v>0</v>
      </c>
      <c r="F214" s="13">
        <f t="shared" si="310"/>
        <v>0</v>
      </c>
      <c r="G214" s="13">
        <f t="shared" si="310"/>
        <v>50000</v>
      </c>
      <c r="H214" s="13">
        <f t="shared" si="310"/>
        <v>0</v>
      </c>
      <c r="I214" s="13">
        <f t="shared" si="310"/>
        <v>50000</v>
      </c>
      <c r="J214" s="52" t="s">
        <v>10</v>
      </c>
      <c r="K214" s="46">
        <f t="shared" si="271"/>
        <v>5000</v>
      </c>
      <c r="L214" s="13">
        <f t="shared" si="271"/>
        <v>0</v>
      </c>
      <c r="M214" s="27">
        <f t="shared" si="271"/>
        <v>5000</v>
      </c>
      <c r="N214" s="27">
        <f t="shared" ref="N214:R214" si="311">SUM(N43,N100,N157)</f>
        <v>0</v>
      </c>
      <c r="O214" s="27">
        <f t="shared" si="311"/>
        <v>0</v>
      </c>
      <c r="P214" s="27">
        <f t="shared" si="311"/>
        <v>5000</v>
      </c>
      <c r="Q214" s="27">
        <f t="shared" si="311"/>
        <v>0</v>
      </c>
      <c r="R214" s="27">
        <f t="shared" si="311"/>
        <v>5000</v>
      </c>
    </row>
    <row r="215" spans="1:18" x14ac:dyDescent="0.2">
      <c r="A215" s="21"/>
      <c r="B215" s="2">
        <f t="shared" si="309"/>
        <v>0</v>
      </c>
      <c r="C215" s="2">
        <f t="shared" si="306"/>
        <v>0</v>
      </c>
      <c r="D215" s="13">
        <f t="shared" si="306"/>
        <v>0</v>
      </c>
      <c r="E215" s="13">
        <f t="shared" ref="E215:I215" si="312">SUM(E44,E101,E158)</f>
        <v>0</v>
      </c>
      <c r="F215" s="13">
        <f t="shared" si="312"/>
        <v>0</v>
      </c>
      <c r="G215" s="13">
        <f t="shared" si="312"/>
        <v>0</v>
      </c>
      <c r="H215" s="13">
        <f t="shared" si="312"/>
        <v>0</v>
      </c>
      <c r="I215" s="13">
        <f t="shared" si="312"/>
        <v>0</v>
      </c>
      <c r="J215" s="52" t="s">
        <v>11</v>
      </c>
      <c r="K215" s="46">
        <f t="shared" si="271"/>
        <v>40000</v>
      </c>
      <c r="L215" s="13">
        <f t="shared" si="271"/>
        <v>0</v>
      </c>
      <c r="M215" s="27">
        <f t="shared" si="271"/>
        <v>40000</v>
      </c>
      <c r="N215" s="27">
        <f t="shared" ref="N215:R215" si="313">SUM(N44,N101,N158)</f>
        <v>-1208</v>
      </c>
      <c r="O215" s="27">
        <f t="shared" si="313"/>
        <v>0</v>
      </c>
      <c r="P215" s="27">
        <f t="shared" si="313"/>
        <v>38792</v>
      </c>
      <c r="Q215" s="27">
        <f t="shared" si="313"/>
        <v>0</v>
      </c>
      <c r="R215" s="27">
        <f t="shared" si="313"/>
        <v>38792</v>
      </c>
    </row>
    <row r="216" spans="1:18" x14ac:dyDescent="0.2">
      <c r="A216" s="21" t="s">
        <v>51</v>
      </c>
      <c r="B216" s="3">
        <f t="shared" si="309"/>
        <v>0</v>
      </c>
      <c r="C216" s="3">
        <f t="shared" si="306"/>
        <v>0</v>
      </c>
      <c r="D216" s="3">
        <f t="shared" si="306"/>
        <v>0</v>
      </c>
      <c r="E216" s="3">
        <f t="shared" ref="E216:I216" si="314">SUM(E45,E102,E159)</f>
        <v>0</v>
      </c>
      <c r="F216" s="3">
        <f t="shared" si="314"/>
        <v>0</v>
      </c>
      <c r="G216" s="3">
        <f t="shared" si="314"/>
        <v>0</v>
      </c>
      <c r="H216" s="3">
        <f t="shared" si="314"/>
        <v>0</v>
      </c>
      <c r="I216" s="3">
        <f t="shared" si="314"/>
        <v>0</v>
      </c>
      <c r="J216" s="40"/>
      <c r="K216" s="46">
        <f t="shared" si="271"/>
        <v>0</v>
      </c>
      <c r="L216" s="13">
        <f t="shared" si="271"/>
        <v>0</v>
      </c>
      <c r="M216" s="27">
        <f t="shared" si="271"/>
        <v>0</v>
      </c>
      <c r="N216" s="27">
        <f t="shared" ref="N216:R216" si="315">SUM(N45,N102,N159)</f>
        <v>0</v>
      </c>
      <c r="O216" s="27">
        <f t="shared" si="315"/>
        <v>0</v>
      </c>
      <c r="P216" s="27">
        <f t="shared" si="315"/>
        <v>0</v>
      </c>
      <c r="Q216" s="27">
        <f t="shared" si="315"/>
        <v>0</v>
      </c>
      <c r="R216" s="27">
        <f t="shared" si="315"/>
        <v>0</v>
      </c>
    </row>
    <row r="217" spans="1:18" x14ac:dyDescent="0.2">
      <c r="A217" s="20" t="s">
        <v>52</v>
      </c>
      <c r="B217" s="2">
        <f t="shared" si="309"/>
        <v>0</v>
      </c>
      <c r="C217" s="2">
        <f t="shared" si="306"/>
        <v>0</v>
      </c>
      <c r="D217" s="13">
        <f t="shared" si="306"/>
        <v>0</v>
      </c>
      <c r="E217" s="13">
        <f t="shared" ref="E217:I217" si="316">SUM(E46,E103,E160)</f>
        <v>0</v>
      </c>
      <c r="F217" s="13">
        <f t="shared" si="316"/>
        <v>0</v>
      </c>
      <c r="G217" s="13">
        <f t="shared" si="316"/>
        <v>0</v>
      </c>
      <c r="H217" s="13">
        <f t="shared" si="316"/>
        <v>0</v>
      </c>
      <c r="I217" s="13">
        <f t="shared" si="316"/>
        <v>0</v>
      </c>
      <c r="J217" s="40"/>
      <c r="K217" s="46">
        <f t="shared" si="271"/>
        <v>0</v>
      </c>
      <c r="L217" s="13">
        <f t="shared" si="271"/>
        <v>0</v>
      </c>
      <c r="M217" s="27">
        <f t="shared" si="271"/>
        <v>0</v>
      </c>
      <c r="N217" s="27">
        <f t="shared" ref="N217:R217" si="317">SUM(N46,N103,N160)</f>
        <v>0</v>
      </c>
      <c r="O217" s="27">
        <f t="shared" si="317"/>
        <v>0</v>
      </c>
      <c r="P217" s="27">
        <f t="shared" si="317"/>
        <v>0</v>
      </c>
      <c r="Q217" s="27">
        <f t="shared" si="317"/>
        <v>0</v>
      </c>
      <c r="R217" s="27">
        <f t="shared" si="317"/>
        <v>0</v>
      </c>
    </row>
    <row r="218" spans="1:18" x14ac:dyDescent="0.2">
      <c r="A218" s="44"/>
      <c r="B218" s="45">
        <f t="shared" si="309"/>
        <v>0</v>
      </c>
      <c r="C218" s="2">
        <f t="shared" si="306"/>
        <v>0</v>
      </c>
      <c r="D218" s="13">
        <f t="shared" si="306"/>
        <v>0</v>
      </c>
      <c r="E218" s="13">
        <f t="shared" ref="E218:I218" si="318">SUM(E47,E104,E161)</f>
        <v>0</v>
      </c>
      <c r="F218" s="13">
        <f t="shared" si="318"/>
        <v>0</v>
      </c>
      <c r="G218" s="13">
        <f t="shared" si="318"/>
        <v>0</v>
      </c>
      <c r="H218" s="13">
        <f t="shared" si="318"/>
        <v>0</v>
      </c>
      <c r="I218" s="13">
        <f t="shared" si="318"/>
        <v>0</v>
      </c>
      <c r="J218" s="82"/>
      <c r="K218" s="46">
        <f t="shared" si="271"/>
        <v>0</v>
      </c>
      <c r="L218" s="13">
        <f t="shared" si="271"/>
        <v>0</v>
      </c>
      <c r="M218" s="27">
        <f t="shared" si="271"/>
        <v>0</v>
      </c>
      <c r="N218" s="27">
        <f t="shared" ref="N218:R218" si="319">SUM(N47,N104,N161)</f>
        <v>0</v>
      </c>
      <c r="O218" s="27">
        <f t="shared" si="319"/>
        <v>0</v>
      </c>
      <c r="P218" s="27">
        <f t="shared" si="319"/>
        <v>0</v>
      </c>
      <c r="Q218" s="27">
        <f t="shared" si="319"/>
        <v>0</v>
      </c>
      <c r="R218" s="27">
        <f t="shared" si="319"/>
        <v>0</v>
      </c>
    </row>
    <row r="219" spans="1:18" x14ac:dyDescent="0.2">
      <c r="A219" s="6" t="s">
        <v>18</v>
      </c>
      <c r="B219" s="38">
        <f t="shared" si="309"/>
        <v>24121063</v>
      </c>
      <c r="C219" s="5">
        <f t="shared" si="306"/>
        <v>135659</v>
      </c>
      <c r="D219" s="5">
        <f t="shared" si="306"/>
        <v>24256722</v>
      </c>
      <c r="E219" s="5">
        <f t="shared" ref="E219:I219" si="320">SUM(E48,E105,E162)</f>
        <v>363489</v>
      </c>
      <c r="F219" s="5">
        <f t="shared" si="320"/>
        <v>0</v>
      </c>
      <c r="G219" s="5">
        <f t="shared" si="320"/>
        <v>24484552</v>
      </c>
      <c r="H219" s="5">
        <f t="shared" si="320"/>
        <v>135659</v>
      </c>
      <c r="I219" s="5">
        <f t="shared" si="320"/>
        <v>24620211</v>
      </c>
      <c r="J219" s="83" t="s">
        <v>21</v>
      </c>
      <c r="K219" s="75">
        <f t="shared" si="271"/>
        <v>20484011</v>
      </c>
      <c r="L219" s="5">
        <f t="shared" si="271"/>
        <v>3385374</v>
      </c>
      <c r="M219" s="61">
        <f t="shared" si="271"/>
        <v>23869385</v>
      </c>
      <c r="N219" s="61">
        <f t="shared" ref="N219:R219" si="321">SUM(N48,N105,N162)</f>
        <v>2776533</v>
      </c>
      <c r="O219" s="61">
        <f t="shared" si="321"/>
        <v>99635</v>
      </c>
      <c r="P219" s="61">
        <f t="shared" si="321"/>
        <v>23260544</v>
      </c>
      <c r="Q219" s="61">
        <f t="shared" si="321"/>
        <v>3485009</v>
      </c>
      <c r="R219" s="61">
        <f t="shared" si="321"/>
        <v>26745553</v>
      </c>
    </row>
    <row r="220" spans="1:18" x14ac:dyDescent="0.2">
      <c r="A220" s="39" t="s">
        <v>19</v>
      </c>
      <c r="B220" s="3">
        <f t="shared" si="309"/>
        <v>1500000</v>
      </c>
      <c r="C220" s="3">
        <f t="shared" si="306"/>
        <v>0</v>
      </c>
      <c r="D220" s="3">
        <f t="shared" si="306"/>
        <v>1500000</v>
      </c>
      <c r="E220" s="3">
        <f t="shared" ref="E220:I220" si="322">SUM(E49,E106,E163)</f>
        <v>2940178</v>
      </c>
      <c r="F220" s="3">
        <f t="shared" si="322"/>
        <v>5232</v>
      </c>
      <c r="G220" s="3">
        <f t="shared" si="322"/>
        <v>4440178</v>
      </c>
      <c r="H220" s="3">
        <f t="shared" si="322"/>
        <v>5232</v>
      </c>
      <c r="I220" s="3">
        <f t="shared" si="322"/>
        <v>4445410</v>
      </c>
      <c r="J220" s="84" t="s">
        <v>22</v>
      </c>
      <c r="K220" s="8">
        <f t="shared" si="271"/>
        <v>1887337</v>
      </c>
      <c r="L220" s="3">
        <f t="shared" si="271"/>
        <v>0</v>
      </c>
      <c r="M220" s="12">
        <f t="shared" si="271"/>
        <v>1887337</v>
      </c>
      <c r="N220" s="12">
        <f t="shared" ref="N220:R220" si="323">SUM(N49,N106,N163)</f>
        <v>458280</v>
      </c>
      <c r="O220" s="12">
        <f t="shared" si="323"/>
        <v>0</v>
      </c>
      <c r="P220" s="12">
        <f t="shared" si="323"/>
        <v>2345617</v>
      </c>
      <c r="Q220" s="12">
        <f t="shared" si="323"/>
        <v>0</v>
      </c>
      <c r="R220" s="12">
        <f t="shared" si="323"/>
        <v>2345617</v>
      </c>
    </row>
    <row r="221" spans="1:18" x14ac:dyDescent="0.2">
      <c r="A221" s="22" t="s">
        <v>63</v>
      </c>
      <c r="B221" s="13">
        <f t="shared" si="309"/>
        <v>0</v>
      </c>
      <c r="C221" s="13">
        <f t="shared" si="306"/>
        <v>0</v>
      </c>
      <c r="D221" s="13">
        <f t="shared" si="306"/>
        <v>0</v>
      </c>
      <c r="E221" s="13">
        <f t="shared" ref="E221:I221" si="324">SUM(E50,E107,E164)</f>
        <v>0</v>
      </c>
      <c r="F221" s="13">
        <f t="shared" si="324"/>
        <v>0</v>
      </c>
      <c r="G221" s="13">
        <f t="shared" si="324"/>
        <v>0</v>
      </c>
      <c r="H221" s="13">
        <f t="shared" si="324"/>
        <v>0</v>
      </c>
      <c r="I221" s="13">
        <f t="shared" si="324"/>
        <v>0</v>
      </c>
      <c r="J221" s="52" t="s">
        <v>64</v>
      </c>
      <c r="K221" s="70">
        <f t="shared" si="271"/>
        <v>319034</v>
      </c>
      <c r="L221" s="2">
        <f t="shared" si="271"/>
        <v>0</v>
      </c>
      <c r="M221" s="87">
        <f t="shared" si="271"/>
        <v>319034</v>
      </c>
      <c r="N221" s="87">
        <f t="shared" ref="N221:R221" si="325">SUM(N50,N107,N164)</f>
        <v>0</v>
      </c>
      <c r="O221" s="87">
        <f t="shared" si="325"/>
        <v>0</v>
      </c>
      <c r="P221" s="87">
        <f t="shared" si="325"/>
        <v>319034</v>
      </c>
      <c r="Q221" s="87">
        <f t="shared" si="325"/>
        <v>0</v>
      </c>
      <c r="R221" s="87">
        <f t="shared" si="325"/>
        <v>319034</v>
      </c>
    </row>
    <row r="222" spans="1:18" x14ac:dyDescent="0.2">
      <c r="A222" s="53" t="s">
        <v>73</v>
      </c>
      <c r="B222" s="30">
        <f t="shared" si="309"/>
        <v>0</v>
      </c>
      <c r="C222" s="30">
        <f t="shared" si="306"/>
        <v>0</v>
      </c>
      <c r="D222" s="30">
        <f t="shared" si="306"/>
        <v>0</v>
      </c>
      <c r="E222" s="30">
        <f t="shared" ref="E222:I222" si="326">SUM(E51,E108,E165)</f>
        <v>0</v>
      </c>
      <c r="F222" s="30">
        <f t="shared" si="326"/>
        <v>0</v>
      </c>
      <c r="G222" s="30">
        <f t="shared" si="326"/>
        <v>0</v>
      </c>
      <c r="H222" s="30">
        <f t="shared" si="326"/>
        <v>0</v>
      </c>
      <c r="I222" s="30">
        <f t="shared" si="326"/>
        <v>0</v>
      </c>
      <c r="J222" s="91" t="s">
        <v>76</v>
      </c>
      <c r="K222" s="71">
        <f t="shared" si="271"/>
        <v>69798</v>
      </c>
      <c r="L222" s="30">
        <f t="shared" si="271"/>
        <v>0</v>
      </c>
      <c r="M222" s="56">
        <f t="shared" si="271"/>
        <v>69798</v>
      </c>
      <c r="N222" s="56">
        <f t="shared" ref="N222:R222" si="327">SUM(N51,N108,N165)</f>
        <v>0</v>
      </c>
      <c r="O222" s="56">
        <f t="shared" si="327"/>
        <v>0</v>
      </c>
      <c r="P222" s="56">
        <f t="shared" si="327"/>
        <v>69798</v>
      </c>
      <c r="Q222" s="56">
        <f t="shared" si="327"/>
        <v>0</v>
      </c>
      <c r="R222" s="56">
        <f t="shared" si="327"/>
        <v>69798</v>
      </c>
    </row>
    <row r="223" spans="1:18" x14ac:dyDescent="0.2">
      <c r="A223" s="53" t="s">
        <v>74</v>
      </c>
      <c r="B223" s="30">
        <f t="shared" si="309"/>
        <v>0</v>
      </c>
      <c r="C223" s="30">
        <f t="shared" si="306"/>
        <v>0</v>
      </c>
      <c r="D223" s="30">
        <f t="shared" si="306"/>
        <v>0</v>
      </c>
      <c r="E223" s="30">
        <f t="shared" ref="E223:I223" si="328">SUM(E52,E109,E166)</f>
        <v>0</v>
      </c>
      <c r="F223" s="30">
        <f t="shared" si="328"/>
        <v>0</v>
      </c>
      <c r="G223" s="30">
        <f t="shared" si="328"/>
        <v>0</v>
      </c>
      <c r="H223" s="30">
        <f t="shared" si="328"/>
        <v>0</v>
      </c>
      <c r="I223" s="30">
        <f t="shared" si="328"/>
        <v>0</v>
      </c>
      <c r="J223" s="91" t="s">
        <v>77</v>
      </c>
      <c r="K223" s="71">
        <f t="shared" si="271"/>
        <v>163093</v>
      </c>
      <c r="L223" s="30">
        <f t="shared" si="271"/>
        <v>0</v>
      </c>
      <c r="M223" s="56">
        <f t="shared" si="271"/>
        <v>163093</v>
      </c>
      <c r="N223" s="56">
        <f t="shared" ref="N223:R223" si="329">SUM(N52,N109,N166)</f>
        <v>0</v>
      </c>
      <c r="O223" s="56">
        <f t="shared" si="329"/>
        <v>0</v>
      </c>
      <c r="P223" s="56">
        <f t="shared" si="329"/>
        <v>163093</v>
      </c>
      <c r="Q223" s="56">
        <f t="shared" si="329"/>
        <v>0</v>
      </c>
      <c r="R223" s="56">
        <f t="shared" si="329"/>
        <v>163093</v>
      </c>
    </row>
    <row r="224" spans="1:18" x14ac:dyDescent="0.2">
      <c r="A224" s="53" t="s">
        <v>75</v>
      </c>
      <c r="B224" s="30">
        <f t="shared" si="309"/>
        <v>0</v>
      </c>
      <c r="C224" s="30">
        <f t="shared" si="306"/>
        <v>0</v>
      </c>
      <c r="D224" s="30">
        <f t="shared" si="306"/>
        <v>0</v>
      </c>
      <c r="E224" s="30">
        <f t="shared" ref="E224:I224" si="330">SUM(E53,E110,E167)</f>
        <v>0</v>
      </c>
      <c r="F224" s="30">
        <f t="shared" si="330"/>
        <v>0</v>
      </c>
      <c r="G224" s="30">
        <f t="shared" si="330"/>
        <v>0</v>
      </c>
      <c r="H224" s="30">
        <f t="shared" si="330"/>
        <v>0</v>
      </c>
      <c r="I224" s="30">
        <f t="shared" si="330"/>
        <v>0</v>
      </c>
      <c r="J224" s="91" t="s">
        <v>78</v>
      </c>
      <c r="K224" s="71">
        <f t="shared" si="271"/>
        <v>86143</v>
      </c>
      <c r="L224" s="30">
        <f t="shared" si="271"/>
        <v>0</v>
      </c>
      <c r="M224" s="56">
        <f t="shared" si="271"/>
        <v>86143</v>
      </c>
      <c r="N224" s="56">
        <f t="shared" ref="N224:R224" si="331">SUM(N53,N110,N167)</f>
        <v>0</v>
      </c>
      <c r="O224" s="56">
        <f t="shared" si="331"/>
        <v>0</v>
      </c>
      <c r="P224" s="56">
        <f t="shared" si="331"/>
        <v>86143</v>
      </c>
      <c r="Q224" s="56">
        <f t="shared" si="331"/>
        <v>0</v>
      </c>
      <c r="R224" s="56">
        <f t="shared" si="331"/>
        <v>86143</v>
      </c>
    </row>
    <row r="225" spans="1:18" ht="12.75" customHeight="1" x14ac:dyDescent="0.2">
      <c r="A225" s="22" t="s">
        <v>67</v>
      </c>
      <c r="B225" s="13">
        <f t="shared" si="309"/>
        <v>1500000</v>
      </c>
      <c r="C225" s="13">
        <f t="shared" si="306"/>
        <v>0</v>
      </c>
      <c r="D225" s="13">
        <f t="shared" si="306"/>
        <v>1500000</v>
      </c>
      <c r="E225" s="13">
        <f t="shared" ref="E225:I225" si="332">SUM(E54,E111,E168)</f>
        <v>141774</v>
      </c>
      <c r="F225" s="13">
        <f t="shared" si="332"/>
        <v>0</v>
      </c>
      <c r="G225" s="13">
        <f t="shared" si="332"/>
        <v>1641774</v>
      </c>
      <c r="H225" s="13">
        <f t="shared" si="332"/>
        <v>0</v>
      </c>
      <c r="I225" s="13">
        <f t="shared" si="332"/>
        <v>1641774</v>
      </c>
      <c r="J225" s="52" t="s">
        <v>68</v>
      </c>
      <c r="K225" s="70">
        <f t="shared" si="271"/>
        <v>1500000</v>
      </c>
      <c r="L225" s="2">
        <f t="shared" si="271"/>
        <v>0</v>
      </c>
      <c r="M225" s="87">
        <f t="shared" si="271"/>
        <v>1500000</v>
      </c>
      <c r="N225" s="87">
        <f t="shared" ref="N225:R225" si="333">SUM(N54,N111,N168)</f>
        <v>141774</v>
      </c>
      <c r="O225" s="87">
        <f t="shared" si="333"/>
        <v>0</v>
      </c>
      <c r="P225" s="87">
        <f t="shared" si="333"/>
        <v>1641774</v>
      </c>
      <c r="Q225" s="87">
        <f t="shared" si="333"/>
        <v>0</v>
      </c>
      <c r="R225" s="87">
        <f t="shared" si="333"/>
        <v>1641774</v>
      </c>
    </row>
    <row r="226" spans="1:18" ht="25.5" x14ac:dyDescent="0.2">
      <c r="A226" s="22" t="s">
        <v>61</v>
      </c>
      <c r="B226" s="13">
        <f t="shared" si="309"/>
        <v>0</v>
      </c>
      <c r="C226" s="13">
        <f t="shared" si="306"/>
        <v>0</v>
      </c>
      <c r="D226" s="13">
        <f t="shared" si="306"/>
        <v>0</v>
      </c>
      <c r="E226" s="13">
        <f t="shared" ref="E226:I227" si="334">SUM(E55,E112,E169)</f>
        <v>2507359</v>
      </c>
      <c r="F226" s="13">
        <f t="shared" si="334"/>
        <v>5320</v>
      </c>
      <c r="G226" s="13">
        <f t="shared" si="334"/>
        <v>2507359</v>
      </c>
      <c r="H226" s="13">
        <f t="shared" si="334"/>
        <v>5320</v>
      </c>
      <c r="I226" s="13">
        <f t="shared" si="334"/>
        <v>2512679</v>
      </c>
      <c r="J226" s="85" t="s">
        <v>66</v>
      </c>
      <c r="K226" s="70">
        <f t="shared" si="271"/>
        <v>68303</v>
      </c>
      <c r="L226" s="2">
        <f t="shared" si="271"/>
        <v>0</v>
      </c>
      <c r="M226" s="87">
        <f t="shared" si="271"/>
        <v>68303</v>
      </c>
      <c r="N226" s="87">
        <f t="shared" ref="N226:R226" si="335">SUM(N55,N112,N169)</f>
        <v>316506</v>
      </c>
      <c r="O226" s="87">
        <f t="shared" si="335"/>
        <v>0</v>
      </c>
      <c r="P226" s="87">
        <f t="shared" si="335"/>
        <v>384809</v>
      </c>
      <c r="Q226" s="87">
        <f t="shared" si="335"/>
        <v>0</v>
      </c>
      <c r="R226" s="87">
        <f t="shared" si="335"/>
        <v>384809</v>
      </c>
    </row>
    <row r="227" spans="1:18" x14ac:dyDescent="0.2">
      <c r="A227" s="22" t="s">
        <v>99</v>
      </c>
      <c r="B227" s="13">
        <f t="shared" si="309"/>
        <v>0</v>
      </c>
      <c r="C227" s="13">
        <f t="shared" si="306"/>
        <v>0</v>
      </c>
      <c r="D227" s="13">
        <f t="shared" si="306"/>
        <v>0</v>
      </c>
      <c r="E227" s="13">
        <f t="shared" si="334"/>
        <v>316506</v>
      </c>
      <c r="F227" s="13">
        <f t="shared" si="334"/>
        <v>0</v>
      </c>
      <c r="G227" s="13">
        <f t="shared" si="334"/>
        <v>316506</v>
      </c>
      <c r="H227" s="13">
        <f t="shared" si="334"/>
        <v>0</v>
      </c>
      <c r="I227" s="13">
        <f t="shared" si="334"/>
        <v>316506</v>
      </c>
      <c r="J227" s="85"/>
      <c r="K227" s="70"/>
      <c r="L227" s="2"/>
      <c r="M227" s="87"/>
      <c r="N227" s="87"/>
      <c r="O227" s="87"/>
      <c r="P227" s="87"/>
      <c r="Q227" s="87"/>
      <c r="R227" s="87"/>
    </row>
    <row r="228" spans="1:18" x14ac:dyDescent="0.2">
      <c r="A228" s="11" t="s">
        <v>20</v>
      </c>
      <c r="B228" s="5">
        <f t="shared" ref="B228" si="336">SUM(B57,B114,B171)</f>
        <v>25621063</v>
      </c>
      <c r="C228" s="5">
        <f t="shared" ref="C228" si="337">SUM(C57,C114,C171)</f>
        <v>135659</v>
      </c>
      <c r="D228" s="5">
        <f>SUM(D57,D114,D171)</f>
        <v>25756722</v>
      </c>
      <c r="E228" s="5">
        <f t="shared" ref="E228:I228" si="338">SUM(E57,E114,E171)</f>
        <v>3329128</v>
      </c>
      <c r="F228" s="5">
        <f t="shared" si="338"/>
        <v>5320</v>
      </c>
      <c r="G228" s="5">
        <f t="shared" si="338"/>
        <v>28950191</v>
      </c>
      <c r="H228" s="5">
        <f t="shared" si="338"/>
        <v>140979</v>
      </c>
      <c r="I228" s="5">
        <f t="shared" si="338"/>
        <v>29091170</v>
      </c>
      <c r="J228" s="83" t="s">
        <v>23</v>
      </c>
      <c r="K228" s="75">
        <f t="shared" ref="K228:M228" si="339">SUM(K57,K114,K171)</f>
        <v>22371348</v>
      </c>
      <c r="L228" s="5">
        <f t="shared" si="339"/>
        <v>3385374</v>
      </c>
      <c r="M228" s="61">
        <f t="shared" si="339"/>
        <v>25756722</v>
      </c>
      <c r="N228" s="61">
        <f t="shared" ref="N228:R228" si="340">SUM(N57,N114,N171)</f>
        <v>3234813</v>
      </c>
      <c r="O228" s="61">
        <f t="shared" si="340"/>
        <v>99635</v>
      </c>
      <c r="P228" s="61">
        <f t="shared" si="340"/>
        <v>25606161</v>
      </c>
      <c r="Q228" s="61">
        <f t="shared" si="340"/>
        <v>3485009</v>
      </c>
      <c r="R228" s="61">
        <f t="shared" si="340"/>
        <v>29091170</v>
      </c>
    </row>
    <row r="231" spans="1:18" x14ac:dyDescent="0.2">
      <c r="M231" s="25"/>
    </row>
    <row r="232" spans="1:18" x14ac:dyDescent="0.2">
      <c r="M232" s="25">
        <f>SUM(D228-M228)</f>
        <v>0</v>
      </c>
    </row>
  </sheetData>
  <mergeCells count="100">
    <mergeCell ref="B5:B6"/>
    <mergeCell ref="C5:C6"/>
    <mergeCell ref="L5:L6"/>
    <mergeCell ref="M5:M6"/>
    <mergeCell ref="A61:A63"/>
    <mergeCell ref="B61:D61"/>
    <mergeCell ref="J61:J63"/>
    <mergeCell ref="K61:M61"/>
    <mergeCell ref="B62:B63"/>
    <mergeCell ref="D62:D63"/>
    <mergeCell ref="K62:K63"/>
    <mergeCell ref="M62:M63"/>
    <mergeCell ref="A4:A6"/>
    <mergeCell ref="J4:J6"/>
    <mergeCell ref="K4:M4"/>
    <mergeCell ref="K5:K6"/>
    <mergeCell ref="D5:D6"/>
    <mergeCell ref="B4:D4"/>
    <mergeCell ref="A175:A177"/>
    <mergeCell ref="B175:D175"/>
    <mergeCell ref="J175:J177"/>
    <mergeCell ref="C62:C63"/>
    <mergeCell ref="C119:C120"/>
    <mergeCell ref="A118:A120"/>
    <mergeCell ref="E5:E6"/>
    <mergeCell ref="F5:F6"/>
    <mergeCell ref="E4:F4"/>
    <mergeCell ref="G4:I4"/>
    <mergeCell ref="G5:G6"/>
    <mergeCell ref="H5:H6"/>
    <mergeCell ref="I5:I6"/>
    <mergeCell ref="G61:I61"/>
    <mergeCell ref="K175:M175"/>
    <mergeCell ref="B176:B177"/>
    <mergeCell ref="D176:D177"/>
    <mergeCell ref="K176:K177"/>
    <mergeCell ref="M176:M177"/>
    <mergeCell ref="C176:C177"/>
    <mergeCell ref="L176:L177"/>
    <mergeCell ref="E176:E177"/>
    <mergeCell ref="F176:F177"/>
    <mergeCell ref="G176:G177"/>
    <mergeCell ref="H176:H177"/>
    <mergeCell ref="I176:I177"/>
    <mergeCell ref="L62:L63"/>
    <mergeCell ref="B119:B120"/>
    <mergeCell ref="D119:D120"/>
    <mergeCell ref="L119:L120"/>
    <mergeCell ref="G119:G120"/>
    <mergeCell ref="H119:H120"/>
    <mergeCell ref="K119:K120"/>
    <mergeCell ref="B118:D118"/>
    <mergeCell ref="J118:J120"/>
    <mergeCell ref="K118:M118"/>
    <mergeCell ref="E118:F118"/>
    <mergeCell ref="G118:I118"/>
    <mergeCell ref="E119:E120"/>
    <mergeCell ref="F119:F120"/>
    <mergeCell ref="M119:M120"/>
    <mergeCell ref="N4:O4"/>
    <mergeCell ref="P4:R4"/>
    <mergeCell ref="N5:N6"/>
    <mergeCell ref="O5:O6"/>
    <mergeCell ref="P5:P6"/>
    <mergeCell ref="Q5:Q6"/>
    <mergeCell ref="R5:R6"/>
    <mergeCell ref="E61:F61"/>
    <mergeCell ref="I62:I63"/>
    <mergeCell ref="E62:E63"/>
    <mergeCell ref="F62:F63"/>
    <mergeCell ref="G62:G63"/>
    <mergeCell ref="H62:H63"/>
    <mergeCell ref="N61:O61"/>
    <mergeCell ref="P61:R61"/>
    <mergeCell ref="N62:N63"/>
    <mergeCell ref="O62:O63"/>
    <mergeCell ref="P62:P63"/>
    <mergeCell ref="Q62:Q63"/>
    <mergeCell ref="R62:R63"/>
    <mergeCell ref="N176:N177"/>
    <mergeCell ref="O176:O177"/>
    <mergeCell ref="P176:P177"/>
    <mergeCell ref="Q176:Q177"/>
    <mergeCell ref="R176:R177"/>
    <mergeCell ref="A2:R2"/>
    <mergeCell ref="A59:R59"/>
    <mergeCell ref="A116:R116"/>
    <mergeCell ref="A173:R173"/>
    <mergeCell ref="N175:O175"/>
    <mergeCell ref="P175:R175"/>
    <mergeCell ref="E175:F175"/>
    <mergeCell ref="G175:I175"/>
    <mergeCell ref="I119:I120"/>
    <mergeCell ref="N118:O118"/>
    <mergeCell ref="P118:R118"/>
    <mergeCell ref="N119:N120"/>
    <mergeCell ref="O119:O120"/>
    <mergeCell ref="P119:P120"/>
    <mergeCell ref="Q119:Q120"/>
    <mergeCell ref="R119:R120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52" fitToHeight="0" orientation="landscape" r:id="rId1"/>
  <headerFooter alignWithMargins="0">
    <oddFooter>&amp;C&amp;P</oddFooter>
  </headerFooter>
  <rowBreaks count="3" manualBreakCount="3">
    <brk id="57" max="16383" man="1"/>
    <brk id="114" max="16383" man="1"/>
    <brk id="1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BE2E-D0B5-412A-9086-080721BCE4A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780F0-6B57-4C47-9CAE-37A7F29BF595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2024-06-18T07:29:05Z</cp:lastPrinted>
  <dcterms:created xsi:type="dcterms:W3CDTF">1997-01-17T14:02:09Z</dcterms:created>
  <dcterms:modified xsi:type="dcterms:W3CDTF">2024-06-25T09:44:46Z</dcterms:modified>
</cp:coreProperties>
</file>