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8\3. Bölcsőde parkoló, játszótér\2. Műszaki dokumentáció\Játszótér műszaki tartalom\"/>
    </mc:Choice>
  </mc:AlternateContent>
  <xr:revisionPtr revIDLastSave="0" documentId="13_ncr:1_{78D1EA11-056E-45BD-9A40-BE7E7DE18E0D}" xr6:coauthVersionLast="31" xr6:coauthVersionMax="31" xr10:uidLastSave="{00000000-0000-0000-0000-000000000000}"/>
  <bookViews>
    <workbookView xWindow="0" yWindow="0" windowWidth="19200" windowHeight="11385" xr2:uid="{00000000-000D-0000-FFFF-FFFF00000000}"/>
  </bookViews>
  <sheets>
    <sheet name="árazatlan" sheetId="11" r:id="rId1"/>
  </sheets>
  <definedNames>
    <definedName name="_xlnm.Print_Area" localSheetId="0">árazatlan!$A$1:$H$178</definedName>
  </definedNames>
  <calcPr calcId="179017"/>
</workbook>
</file>

<file path=xl/calcChain.xml><?xml version="1.0" encoding="utf-8"?>
<calcChain xmlns="http://schemas.openxmlformats.org/spreadsheetml/2006/main">
  <c r="H158" i="11" l="1"/>
  <c r="G158" i="11"/>
  <c r="C127" i="11" l="1"/>
  <c r="C163" i="11" l="1"/>
  <c r="C171" i="11" l="1"/>
  <c r="H171" i="11" l="1"/>
  <c r="G171" i="11"/>
  <c r="H166" i="11"/>
  <c r="G166" i="11"/>
  <c r="H165" i="11"/>
  <c r="G165" i="11"/>
  <c r="H164" i="11"/>
  <c r="G164" i="11"/>
  <c r="H163" i="11"/>
  <c r="G163" i="11"/>
  <c r="H144" i="11"/>
  <c r="G144" i="11"/>
  <c r="H143" i="11"/>
  <c r="G143" i="11"/>
  <c r="H142" i="11"/>
  <c r="G142" i="11"/>
  <c r="H141" i="11"/>
  <c r="G141" i="11"/>
  <c r="H135" i="11"/>
  <c r="G135" i="11"/>
  <c r="H134" i="11"/>
  <c r="G134" i="11"/>
  <c r="H133" i="11"/>
  <c r="G133" i="11"/>
  <c r="H132" i="11"/>
  <c r="G132" i="11"/>
  <c r="G131" i="11"/>
  <c r="H131" i="11"/>
  <c r="H130" i="11"/>
  <c r="G130" i="11"/>
  <c r="H129" i="11"/>
  <c r="G129" i="11"/>
  <c r="G128" i="11"/>
  <c r="H128" i="11"/>
  <c r="G127" i="11"/>
  <c r="G126" i="11"/>
  <c r="H126" i="11"/>
  <c r="H125" i="11"/>
  <c r="G125" i="11"/>
  <c r="H122" i="11"/>
  <c r="G122" i="11"/>
  <c r="H114" i="11"/>
  <c r="G114" i="11"/>
  <c r="H113" i="11"/>
  <c r="G113" i="11"/>
  <c r="C112" i="11"/>
  <c r="H112" i="11" s="1"/>
  <c r="H111" i="11"/>
  <c r="G111" i="11"/>
  <c r="H110" i="11"/>
  <c r="G110" i="11"/>
  <c r="H109" i="11"/>
  <c r="G109" i="11"/>
  <c r="H108" i="11"/>
  <c r="G108" i="11"/>
  <c r="H147" i="11"/>
  <c r="G152" i="11"/>
  <c r="H152" i="11"/>
  <c r="G151" i="11"/>
  <c r="H151" i="11"/>
  <c r="G150" i="11"/>
  <c r="H150" i="11"/>
  <c r="G149" i="11"/>
  <c r="H149" i="11"/>
  <c r="H148" i="11"/>
  <c r="G148" i="11"/>
  <c r="G147" i="11"/>
  <c r="H155" i="11"/>
  <c r="G155" i="11"/>
  <c r="G112" i="11" l="1"/>
  <c r="H127" i="11"/>
  <c r="C116" i="11"/>
  <c r="C115" i="11"/>
  <c r="H168" i="11"/>
  <c r="G168" i="11"/>
  <c r="G116" i="11" l="1"/>
  <c r="H116" i="11"/>
  <c r="H115" i="11"/>
  <c r="G115" i="11"/>
  <c r="H157" i="11" l="1"/>
  <c r="H156" i="11"/>
  <c r="G156" i="11"/>
  <c r="G157" i="11"/>
  <c r="H153" i="11" l="1"/>
  <c r="H154" i="11"/>
  <c r="G153" i="11"/>
  <c r="G154" i="11"/>
  <c r="G173" i="11" l="1"/>
  <c r="H173" i="11" l="1"/>
  <c r="E16" i="11" s="1"/>
  <c r="C140" i="11"/>
  <c r="A103" i="11"/>
  <c r="A102" i="11"/>
  <c r="A101" i="11"/>
  <c r="A100" i="11"/>
  <c r="H140" i="11" l="1"/>
  <c r="H160" i="11" s="1"/>
  <c r="G140" i="11"/>
  <c r="G160" i="11" s="1"/>
  <c r="G137" i="11"/>
  <c r="E14" i="11" l="1"/>
  <c r="H118" i="11"/>
  <c r="E12" i="11"/>
  <c r="H137" i="11"/>
  <c r="H175" i="11" l="1"/>
  <c r="G118" i="11"/>
  <c r="G175" i="11" s="1"/>
  <c r="E10" i="11"/>
  <c r="E8" i="11" l="1"/>
  <c r="E19" i="11" s="1"/>
  <c r="G176" i="11"/>
</calcChain>
</file>

<file path=xl/sharedStrings.xml><?xml version="1.0" encoding="utf-8"?>
<sst xmlns="http://schemas.openxmlformats.org/spreadsheetml/2006/main" count="141" uniqueCount="101">
  <si>
    <t>Megnevezés</t>
  </si>
  <si>
    <t>Mennyiség</t>
  </si>
  <si>
    <t>db</t>
  </si>
  <si>
    <t>I.</t>
  </si>
  <si>
    <t>II.</t>
  </si>
  <si>
    <t>III.</t>
  </si>
  <si>
    <t>IV.</t>
  </si>
  <si>
    <t>NÖVÉNYTELEPÍTÉSI MUNKÁK összesen:</t>
  </si>
  <si>
    <t>ÉPÍTÉSI MUNKÁK összesen:</t>
  </si>
  <si>
    <t>Sorsz</t>
  </si>
  <si>
    <t>Egység</t>
  </si>
  <si>
    <t>Egységár anyag
(nettó)</t>
  </si>
  <si>
    <t>Egységár munkadíj
(nettó)</t>
  </si>
  <si>
    <t>Összesen 
anyagdíj
(nettó)</t>
  </si>
  <si>
    <t>Összesen 
munkadíj
(nettó)</t>
  </si>
  <si>
    <t>ÉPÍTÉSI MUNKÁK ÖSSZESEN:</t>
  </si>
  <si>
    <t>NÖVÉNYTELEPÍTÉSI MUNKÁK ÖSSZESEN:</t>
  </si>
  <si>
    <t>ÖSSZESEN NETTÓ</t>
  </si>
  <si>
    <t>MINDÖSSZESEN NETTÓ</t>
  </si>
  <si>
    <t>m2</t>
  </si>
  <si>
    <t>burkolatépítés</t>
  </si>
  <si>
    <t>BONTÁSI, ELŐKÉSZÍTŐ MUNKÁK ÖSSZESEN:</t>
  </si>
  <si>
    <t>BONTÁSI, ELŐKÉSZÍTŐ MUNKÁK összesen:</t>
  </si>
  <si>
    <t>KÖRNYEZETRENDEZÉSI TERV</t>
  </si>
  <si>
    <t>MINDÖSSZESEN NETTÓ:</t>
  </si>
  <si>
    <t>BERENDEZÉSEK ÖSSZESEN:</t>
  </si>
  <si>
    <t>BONTÁSI, ELŐKÉSZÍTŐ MUNKÁK</t>
  </si>
  <si>
    <t xml:space="preserve">I.  </t>
  </si>
  <si>
    <t>ÉPÍTÉSI MUNKÁK</t>
  </si>
  <si>
    <t xml:space="preserve">II. </t>
  </si>
  <si>
    <t>BERENDEZÉSEK összesen:</t>
  </si>
  <si>
    <t>játszótéri berendezések</t>
  </si>
  <si>
    <t>Fakivágás tuskómarással, zöldhulladék elszállításával és megfelelő kezelésével</t>
  </si>
  <si>
    <t xml:space="preserve"> </t>
  </si>
  <si>
    <t>BERENDEZÉSEK</t>
  </si>
  <si>
    <t xml:space="preserve">III. </t>
  </si>
  <si>
    <t>NÖVÉNYTELEPÍTÉSI MUNKÁK</t>
  </si>
  <si>
    <t xml:space="preserve">IV. </t>
  </si>
  <si>
    <t>T14-17P</t>
  </si>
  <si>
    <t>8046903</t>
  </si>
  <si>
    <t>Gumifélgömb elhelyezése (450 mm átmérő) - Ckt beton alaptesttel, Playtop gumibevonattal</t>
  </si>
  <si>
    <t>Gumifélgömb elhelyezése (600 mm átmérő) - Ckt beton alaptesttel, Playtop gumibevonattal</t>
  </si>
  <si>
    <t>Bányahomok terítése 30 cm-es vastagságban homokozó területére, 
altalajtól geotextíliával elválasztva, szegéllyel, 
+20% tömörödéssel számolva</t>
  </si>
  <si>
    <t xml:space="preserve">8046319 </t>
  </si>
  <si>
    <t>m3</t>
  </si>
  <si>
    <t>Gumilap burkolat bontása alépítménnyel, szegéllyel együtt teljes mélységben, építési törmelék elszállításával, lerakóhelyi díjjal</t>
  </si>
  <si>
    <r>
      <rPr>
        <i/>
        <sz val="10"/>
        <rFont val="Arial Narrow"/>
        <family val="2"/>
        <charset val="238"/>
      </rPr>
      <t xml:space="preserve">Kiselemes térkő burkolat gyalogos forgalomra:
</t>
    </r>
    <r>
      <rPr>
        <sz val="10"/>
        <rFont val="Arial Narrow"/>
        <family val="2"/>
        <charset val="238"/>
      </rPr>
      <t xml:space="preserve">Semmelrock Citytop térkő burkolat (10x20x6cm) </t>
    </r>
    <r>
      <rPr>
        <b/>
        <sz val="10"/>
        <rFont val="Arial Narrow"/>
        <family val="2"/>
        <charset val="238"/>
      </rPr>
      <t>szürke színben</t>
    </r>
    <r>
      <rPr>
        <sz val="10"/>
        <rFont val="Arial Narrow"/>
        <family val="2"/>
        <charset val="238"/>
      </rPr>
      <t>,</t>
    </r>
    <r>
      <rPr>
        <sz val="10"/>
        <rFont val="Arial Narrow"/>
        <family val="2"/>
        <charset val="238"/>
      </rPr>
      <t xml:space="preserve"> 2-3 cm vtg. ágyazórétegre, 20 cm ZK 11/22 fagyálló, zúzottkő, tömörített altalajra</t>
    </r>
  </si>
  <si>
    <t>szegélyépítés</t>
  </si>
  <si>
    <t>Semmelrock süllyesztett kerti szegély építése (100x20x5 cm, szürke színű, beton kerti szegély, min. C12/16 beton megtámasztással, 10 cm vtg. homokos kavics ágyazóréteggel)</t>
  </si>
  <si>
    <t>fm</t>
  </si>
  <si>
    <t>Játszóeszközök, berendezési tárgyak bontása, elszállítása, lerakóhelyi díjjal</t>
  </si>
  <si>
    <t>Sövény/cserjék ültetése földnedves talajban 0,4x0,4x0,4  m-es ültetőgödörrel, I-II. fejtési talajosztályban 50% -os talajcserével, tápanyag utánpótlással</t>
  </si>
  <si>
    <t>8037103</t>
  </si>
  <si>
    <t>V.</t>
  </si>
  <si>
    <t xml:space="preserve">V. </t>
  </si>
  <si>
    <t xml:space="preserve">Gyepnyesés 5 cm mélységben,  zöldhulladék elszállításával, lerakóhelyi díjjal </t>
  </si>
  <si>
    <t>Tükörkészítés (öntött gumiburkolat alatt) tömörítés nélkül, gépi erővel 19 cm mélységben kiegészítő kézi munkával sík felületen, talajosztály: burkolatok alatt átlagosan a humuszos talaj újrahasznosításával a tervezési területen</t>
  </si>
  <si>
    <t>3,8x4,3m  oldalhosszúságú homokózó gumilap padka elem 145x400x1000 mm vörös színben
  termékspecifikáció szerint előírt ragasztóval rögzítve</t>
  </si>
  <si>
    <t xml:space="preserve">Gumifélgömb elhelyezése (350 mm átmérő) - Ckt beton alaptesttel, Playtop gumibevonattal </t>
  </si>
  <si>
    <t>Ttuskó kiemelése, zöldhulladék elszállításával és megfelelő kezelésével</t>
  </si>
  <si>
    <t>3,3x3,6 m oldalhosszúságú homokózó építése zsalukő elemekből 80 cm mélységig, 
acélszállal megerősítve, 150 gr/m2 geotextiliával bélelve, 
15 cm C10/12 betonkoszorú megtámasztással</t>
  </si>
  <si>
    <t>3,8x4,3m oldalhosszúságú homokózó építése zsalukő elemekből 80 cm mélységig, 
acélszállal megerősítve, 150 gr/m2 geotextiliával bélelve, 
15 cm C10/12 betonkoszorú megtámasztással</t>
  </si>
  <si>
    <t>3,3x3,6 m oldalhosszúságú homokózó gumilap padka elem 145x400x1000 mm vörös színben
  termékspecifikáció szerint előírt ragasztóval rögzítve</t>
  </si>
  <si>
    <t xml:space="preserve">Öntött gumiburkolat 1.5cm vastagságban EPDM,Flame Nike Grind színben, 2.5cm SBR bázisrétegre ragasztva, 20cm vtg. 0/20 zúzottkő réteggel számolva </t>
  </si>
  <si>
    <t xml:space="preserve">Öntött gumiburkolat 1.5cm vastagságban EPDM, Red Nike Grind színben, 2.5cm SBR bázisrétegre ragasztva, 20cm vtg. 0/20 zúzottkő réteggel számolva </t>
  </si>
  <si>
    <t xml:space="preserve">Öntött gumiburkolat 1.5cm vastagságban EPDM, May Green RAL6017 színben, 2.5cm SBR bázisrétegre ragasztva, 20cm vtg. 0/20 zúzottkő réteggel számolva </t>
  </si>
  <si>
    <t xml:space="preserve">Öntött gumiburkolat 1.5cm vastagságban EPDM, Sand Nike Grind színben, 2.5cm SBR bázisrétegre ragasztva, 20cm vtg. 0/20 zúzottkő réteggel számolva </t>
  </si>
  <si>
    <t xml:space="preserve">Öntött gumiburkolat 1.5cm vastagságban EPDM, Rose RAL3017 színben, 2.5cm SBR bázisrétegre ragasztva, 20cm vtg. 0/20 zúzottkő réteggel számolva </t>
  </si>
  <si>
    <t xml:space="preserve">Öntött gumiburkolat 1.5cm vastagságban EPDM, Yellow RAL1012 színben, 2.5cm SBR bázisrétegre ragasztva, 20cm vtg. 0/20 zúzottkő réteggel számolva </t>
  </si>
  <si>
    <t xml:space="preserve">Öntött gumiburkolat 1.5cm vastagságban EPDM, Dark Blue RAL5009 színben, 2.5cm SBR bázisrétegre ragasztva, 20cm vtg. 0/20 zúzottkő réteggel számolva </t>
  </si>
  <si>
    <t xml:space="preserve">Öntött gumiburkolat 1.5cm vastagságban EPDM, Sky Blue RAL5015 színben, 2.5cm SBR bázisrétegre ragasztva, 20cm vtg. 0/20 zúzottkő réteggel számolva </t>
  </si>
  <si>
    <t xml:space="preserve">Öntött gumiburkolat 1.5cm vastagságban EPDM, Blue Nike Grind színben, 2.5cm SBR bázisrétegre ragasztva, 20cm vtg. 0/20 zúzottkő réteggel számolva </t>
  </si>
  <si>
    <t xml:space="preserve">Öntött gumiburkolat 1.5cm vastagságban EPDM, Green Nike Grind színben, 2.5cm SBR bázisrétegre ragasztva, 20cm vtg. 0/20 zúzottkő réteggel számolva </t>
  </si>
  <si>
    <t>Homokozó bontása alépítménnyel, szegéllyel együtt teljes mélységben, építési törmelék elszállításával, lerakóhelyi díjjal</t>
  </si>
  <si>
    <t>Aszfalt burkolat bontása alépítménnyel, szegéllyel együtt teljes mélységben, építési törmelék elszállításával, lerakóhelyi díjjal</t>
  </si>
  <si>
    <t>Beton burkolat bontása alépítménnyel, szegéllyel együtt teljes mélységben, építési törmelék elszállításával, lerakóhelyi díjjal</t>
  </si>
  <si>
    <t>2017. november</t>
  </si>
  <si>
    <t>Vakondháló terítése a gyepszőnyeg alá</t>
  </si>
  <si>
    <t>Gyepszőnyeg kézi terítése finom tereprendezéssel, a talaj előkészítése (gyommentesítést, szervesanyag pótlást, szerkezetjavítást, talaj tömörítése) 10 cm vtg. termőföld terítésével +25% tömörödéssel számolva</t>
  </si>
  <si>
    <t>Tükörkészítés (gyepszőnyeg alatt) tömörítés nélkül, gépi erővel 12 cm mélységben kiegészítő kézi munkával sík felületen, a humuszos talaj újrahasznosításával a tervezési területen</t>
  </si>
  <si>
    <t>KÖLTSÉGKIÍRÁS FŐÖSSZESÍTŐ</t>
  </si>
  <si>
    <t>Komárom, Aprótalpak Bölcsőde környezetrendezése</t>
  </si>
  <si>
    <t xml:space="preserve"> ÖNTÖZŐRENDSZER KIÉPÍTÉSE</t>
  </si>
  <si>
    <t xml:space="preserve"> ÖNTÖZŐRENDSZER KIÉPÍTÉSE ÖSSZESEN:</t>
  </si>
  <si>
    <t xml:space="preserve"> ÖNTÖZŐRENDSZER KIÉPÍTÉSE összesen:</t>
  </si>
  <si>
    <t>12279EPO</t>
  </si>
  <si>
    <t>12358EPO</t>
  </si>
  <si>
    <t>8046768</t>
  </si>
  <si>
    <t xml:space="preserve"> Hags Unimini Ronder</t>
  </si>
  <si>
    <t xml:space="preserve"> Hags Unimini Clav</t>
  </si>
  <si>
    <t xml:space="preserve">Playtop Csiga </t>
  </si>
  <si>
    <t>8046956</t>
  </si>
  <si>
    <r>
      <t>Öntözőrendszer kiépítése a gyepfelületeken (737m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) és a cserjefelületeken (66m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)</t>
    </r>
  </si>
  <si>
    <t>Árazatlan mennyiségkimutatás</t>
  </si>
  <si>
    <t xml:space="preserve"> KL201D-10</t>
  </si>
  <si>
    <t>Bonita Dupla gerenda KL201D</t>
  </si>
  <si>
    <t>Hags Unimini Salle</t>
  </si>
  <si>
    <t>Hags Unimini Bexy</t>
  </si>
  <si>
    <t>Hags Sofa Ekeby támla nélküli pad</t>
  </si>
  <si>
    <t>Novum Locomotief - vonat</t>
  </si>
  <si>
    <t>Novum Happy Bear Carriage - kocsi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</si>
</sst>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164" formatCode="#,##0\ &quot;Ft&quot;"/>
    <numFmt numFmtId="165" formatCode="0.0"/>
    <numFmt numFmtId="166" formatCode="#,##0\ _F_t"/>
    <numFmt numFmtId="167" formatCode="#,##0.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9"/>
      <name val="Arial Narrow"/>
      <family val="2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16" fillId="0" borderId="0"/>
  </cellStyleXfs>
  <cellXfs count="280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Border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/>
    <xf numFmtId="164" fontId="1" fillId="0" borderId="0" xfId="0" applyNumberFormat="1" applyFont="1" applyBorder="1" applyAlignment="1"/>
    <xf numFmtId="0" fontId="2" fillId="0" borderId="0" xfId="0" applyFont="1" applyFill="1" applyBorder="1"/>
    <xf numFmtId="165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0" fontId="2" fillId="0" borderId="0" xfId="0" applyFont="1" applyBorder="1"/>
    <xf numFmtId="2" fontId="1" fillId="0" borderId="0" xfId="0" applyNumberFormat="1" applyFont="1" applyFill="1" applyBorder="1"/>
    <xf numFmtId="1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/>
    <xf numFmtId="0" fontId="2" fillId="0" borderId="1" xfId="0" applyFont="1" applyFill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Fill="1"/>
    <xf numFmtId="166" fontId="1" fillId="0" borderId="0" xfId="0" applyNumberFormat="1" applyFont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4" fontId="5" fillId="0" borderId="0" xfId="0" applyNumberFormat="1" applyFont="1"/>
    <xf numFmtId="16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166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0" fontId="2" fillId="0" borderId="3" xfId="0" applyFont="1" applyBorder="1"/>
    <xf numFmtId="0" fontId="2" fillId="2" borderId="0" xfId="0" applyFont="1" applyFill="1"/>
    <xf numFmtId="166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164" fontId="5" fillId="0" borderId="0" xfId="0" applyNumberFormat="1" applyFont="1" applyFill="1"/>
    <xf numFmtId="49" fontId="2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7" fillId="0" borderId="0" xfId="0" applyFont="1" applyFill="1" applyBorder="1" applyAlignment="1"/>
    <xf numFmtId="166" fontId="1" fillId="3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5" fillId="0" borderId="0" xfId="0" applyFont="1" applyBorder="1"/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3" fillId="0" borderId="1" xfId="0" applyNumberFormat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center"/>
    </xf>
    <xf numFmtId="166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/>
    <xf numFmtId="166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/>
    <xf numFmtId="49" fontId="3" fillId="0" borderId="0" xfId="0" applyNumberFormat="1" applyFont="1" applyFill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Border="1"/>
    <xf numFmtId="2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/>
    <xf numFmtId="164" fontId="3" fillId="0" borderId="0" xfId="0" applyNumberFormat="1" applyFont="1" applyBorder="1" applyAlignment="1"/>
    <xf numFmtId="0" fontId="3" fillId="0" borderId="0" xfId="0" applyFont="1" applyBorder="1"/>
    <xf numFmtId="0" fontId="3" fillId="0" borderId="0" xfId="0" applyFont="1" applyFill="1" applyBorder="1"/>
    <xf numFmtId="166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1" xfId="1" applyNumberFormat="1" applyFont="1" applyFill="1" applyBorder="1" applyAlignment="1">
      <alignment horizontal="right" vertical="center" wrapText="1"/>
    </xf>
    <xf numFmtId="0" fontId="1" fillId="0" borderId="1" xfId="1" applyFont="1" applyFill="1" applyBorder="1" applyAlignment="1">
      <alignment vertical="top" wrapText="1"/>
    </xf>
    <xf numFmtId="0" fontId="2" fillId="3" borderId="1" xfId="0" applyFont="1" applyFill="1" applyBorder="1"/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 applyFill="1"/>
    <xf numFmtId="0" fontId="5" fillId="0" borderId="9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center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top" wrapText="1"/>
    </xf>
    <xf numFmtId="167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7" fillId="0" borderId="3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9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wrapText="1"/>
    </xf>
    <xf numFmtId="164" fontId="2" fillId="3" borderId="4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 wrapText="1"/>
    </xf>
    <xf numFmtId="164" fontId="1" fillId="0" borderId="4" xfId="0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Alignment="1">
      <alignment horizontal="right" vertical="center"/>
    </xf>
    <xf numFmtId="49" fontId="9" fillId="0" borderId="10" xfId="0" applyNumberFormat="1" applyFont="1" applyFill="1" applyBorder="1" applyAlignment="1">
      <alignment horizontal="left" vertical="center"/>
    </xf>
    <xf numFmtId="164" fontId="1" fillId="0" borderId="5" xfId="0" applyNumberFormat="1" applyFont="1" applyFill="1" applyBorder="1" applyAlignment="1">
      <alignment horizontal="right" wrapText="1"/>
    </xf>
    <xf numFmtId="164" fontId="1" fillId="0" borderId="9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164" fontId="1" fillId="0" borderId="5" xfId="0" applyNumberFormat="1" applyFont="1" applyFill="1" applyBorder="1" applyAlignment="1">
      <alignment horizontal="center" wrapText="1"/>
    </xf>
    <xf numFmtId="16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16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166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right" vertical="center"/>
    </xf>
    <xf numFmtId="0" fontId="12" fillId="2" borderId="0" xfId="0" applyFont="1" applyFill="1"/>
    <xf numFmtId="49" fontId="3" fillId="0" borderId="4" xfId="0" applyNumberFormat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vertical="top" wrapText="1"/>
    </xf>
    <xf numFmtId="166" fontId="1" fillId="0" borderId="4" xfId="1" applyNumberFormat="1" applyFont="1" applyFill="1" applyBorder="1" applyAlignment="1">
      <alignment horizontal="center" vertical="center" wrapText="1"/>
    </xf>
    <xf numFmtId="164" fontId="1" fillId="0" borderId="4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right" vertical="center"/>
    </xf>
    <xf numFmtId="164" fontId="13" fillId="0" borderId="4" xfId="1" applyNumberFormat="1" applyFont="1" applyFill="1" applyBorder="1" applyAlignment="1">
      <alignment horizontal="right" vertical="center"/>
    </xf>
    <xf numFmtId="164" fontId="1" fillId="0" borderId="4" xfId="1" applyNumberFormat="1" applyFont="1" applyFill="1" applyBorder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 wrapText="1"/>
    </xf>
    <xf numFmtId="164" fontId="1" fillId="0" borderId="9" xfId="0" applyNumberFormat="1" applyFont="1" applyFill="1" applyBorder="1" applyAlignment="1">
      <alignment horizontal="right" vertical="center" wrapText="1"/>
    </xf>
    <xf numFmtId="6" fontId="5" fillId="0" borderId="5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/>
    </xf>
    <xf numFmtId="6" fontId="5" fillId="0" borderId="9" xfId="0" applyNumberFormat="1" applyFont="1" applyFill="1" applyBorder="1" applyAlignment="1">
      <alignment horizontal="right" vertical="center"/>
    </xf>
    <xf numFmtId="164" fontId="1" fillId="0" borderId="9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2" fillId="3" borderId="6" xfId="0" applyFont="1" applyFill="1" applyBorder="1" applyAlignment="1">
      <alignment horizontal="right"/>
    </xf>
    <xf numFmtId="166" fontId="1" fillId="3" borderId="7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1" fillId="0" borderId="4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166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right" vertical="center"/>
    </xf>
    <xf numFmtId="166" fontId="1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/>
    <xf numFmtId="0" fontId="13" fillId="0" borderId="1" xfId="1" applyFont="1" applyFill="1" applyBorder="1" applyAlignment="1">
      <alignment vertical="top" wrapText="1"/>
    </xf>
    <xf numFmtId="49" fontId="5" fillId="0" borderId="9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wrapText="1"/>
    </xf>
    <xf numFmtId="164" fontId="15" fillId="0" borderId="0" xfId="0" applyNumberFormat="1" applyFont="1" applyAlignment="1">
      <alignment horizontal="center" vertical="top" wrapText="1"/>
    </xf>
    <xf numFmtId="164" fontId="2" fillId="3" borderId="2" xfId="0" applyNumberFormat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left" vertical="top" wrapText="1"/>
    </xf>
    <xf numFmtId="166" fontId="1" fillId="0" borderId="9" xfId="0" applyNumberFormat="1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/>
    <xf numFmtId="166" fontId="1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166" fontId="1" fillId="0" borderId="8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" fillId="3" borderId="1" xfId="0" applyNumberFormat="1" applyFont="1" applyFill="1" applyBorder="1" applyAlignment="1"/>
    <xf numFmtId="0" fontId="1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right"/>
    </xf>
    <xf numFmtId="0" fontId="1" fillId="3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0" fontId="1" fillId="0" borderId="9" xfId="0" applyFont="1" applyBorder="1" applyAlignment="1">
      <alignment vertical="top" wrapText="1"/>
    </xf>
    <xf numFmtId="166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164" fontId="1" fillId="0" borderId="9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wrapText="1"/>
    </xf>
    <xf numFmtId="164" fontId="9" fillId="0" borderId="2" xfId="0" applyNumberFormat="1" applyFont="1" applyFill="1" applyBorder="1" applyAlignment="1">
      <alignment horizontal="right" vertical="center" wrapText="1"/>
    </xf>
    <xf numFmtId="164" fontId="2" fillId="0" borderId="8" xfId="0" applyNumberFormat="1" applyFont="1" applyFill="1" applyBorder="1" applyAlignment="1">
      <alignment horizontal="right" vertical="center"/>
    </xf>
    <xf numFmtId="164" fontId="1" fillId="0" borderId="12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/>
    </xf>
    <xf numFmtId="0" fontId="0" fillId="0" borderId="0" xfId="0" applyFill="1" applyBorder="1"/>
    <xf numFmtId="0" fontId="5" fillId="0" borderId="0" xfId="0" applyFont="1" applyBorder="1" applyAlignment="1">
      <alignment horizontal="center"/>
    </xf>
    <xf numFmtId="0" fontId="0" fillId="0" borderId="0" xfId="0" applyBorder="1"/>
    <xf numFmtId="0" fontId="5" fillId="0" borderId="0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right" vertical="center"/>
    </xf>
    <xf numFmtId="0" fontId="5" fillId="0" borderId="9" xfId="0" applyFont="1" applyFill="1" applyBorder="1"/>
    <xf numFmtId="0" fontId="5" fillId="0" borderId="9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right" vertical="center"/>
    </xf>
    <xf numFmtId="164" fontId="2" fillId="3" borderId="7" xfId="0" applyNumberFormat="1" applyFont="1" applyFill="1" applyBorder="1" applyAlignment="1">
      <alignment horizontal="right" vertical="center"/>
    </xf>
  </cellXfs>
  <cellStyles count="4">
    <cellStyle name="Normál" xfId="0" builtinId="0"/>
    <cellStyle name="Normál 2" xfId="1" xr:uid="{00000000-0005-0000-0000-000001000000}"/>
    <cellStyle name="Normál 2 3" xfId="2" xr:uid="{00000000-0005-0000-0000-000002000000}"/>
    <cellStyle name="Normaln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T183"/>
  <sheetViews>
    <sheetView tabSelected="1" view="pageBreakPreview" topLeftCell="A136" zoomScaleSheetLayoutView="100" workbookViewId="0">
      <selection activeCell="B158" sqref="B158"/>
    </sheetView>
  </sheetViews>
  <sheetFormatPr defaultColWidth="9.140625" defaultRowHeight="12.75" x14ac:dyDescent="0.2"/>
  <cols>
    <col min="1" max="1" width="12.5703125" style="61" customWidth="1"/>
    <col min="2" max="2" width="71.140625" style="24" customWidth="1"/>
    <col min="3" max="3" width="9.5703125" style="29" customWidth="1"/>
    <col min="4" max="4" width="7.5703125" style="25" customWidth="1"/>
    <col min="5" max="5" width="10.7109375" style="177" customWidth="1"/>
    <col min="6" max="6" width="13" style="177" customWidth="1"/>
    <col min="7" max="7" width="12.5703125" style="177" customWidth="1"/>
    <col min="8" max="8" width="14.28515625" style="177" customWidth="1"/>
    <col min="9" max="9" width="11.42578125" style="24" bestFit="1" customWidth="1"/>
    <col min="10" max="11" width="0" style="24" hidden="1" customWidth="1"/>
    <col min="12" max="12" width="13" style="24" bestFit="1" customWidth="1"/>
    <col min="13" max="13" width="10.42578125" style="24" bestFit="1" customWidth="1"/>
    <col min="14" max="14" width="12.140625" style="24" bestFit="1" customWidth="1"/>
    <col min="15" max="17" width="9.140625" style="24"/>
    <col min="18" max="18" width="14" style="24" customWidth="1"/>
    <col min="19" max="20" width="9.5703125" style="24" bestFit="1" customWidth="1"/>
    <col min="21" max="16384" width="9.140625" style="24"/>
  </cols>
  <sheetData>
    <row r="1" spans="1:16" s="2" customFormat="1" x14ac:dyDescent="0.2">
      <c r="A1" s="52" t="s">
        <v>81</v>
      </c>
      <c r="B1" s="1"/>
      <c r="C1" s="27"/>
      <c r="D1" s="4" t="s">
        <v>38</v>
      </c>
      <c r="E1" s="155"/>
      <c r="F1" s="155"/>
      <c r="G1" s="155"/>
      <c r="H1" s="155"/>
    </row>
    <row r="2" spans="1:16" s="2" customFormat="1" x14ac:dyDescent="0.2">
      <c r="A2" s="53" t="s">
        <v>23</v>
      </c>
      <c r="B2" s="1"/>
      <c r="C2" s="27"/>
      <c r="D2" s="4"/>
      <c r="E2" s="155"/>
      <c r="F2" s="155"/>
      <c r="G2" s="155"/>
      <c r="H2" s="155"/>
    </row>
    <row r="3" spans="1:16" s="2" customFormat="1" x14ac:dyDescent="0.2">
      <c r="A3" s="54" t="s">
        <v>93</v>
      </c>
      <c r="B3" s="1"/>
      <c r="C3" s="27"/>
      <c r="D3" s="4"/>
      <c r="E3" s="155"/>
      <c r="F3" s="155"/>
      <c r="G3" s="155"/>
      <c r="H3" s="155"/>
    </row>
    <row r="4" spans="1:16" s="2" customFormat="1" x14ac:dyDescent="0.2">
      <c r="A4" s="53" t="s">
        <v>76</v>
      </c>
      <c r="B4" s="3"/>
      <c r="C4" s="28"/>
      <c r="D4" s="4"/>
      <c r="E4" s="155"/>
      <c r="F4" s="155"/>
      <c r="G4" s="155"/>
      <c r="H4" s="155"/>
      <c r="I4" s="5"/>
      <c r="J4" s="5"/>
      <c r="K4" s="5"/>
      <c r="L4" s="5"/>
      <c r="M4" s="5"/>
      <c r="N4" s="5"/>
      <c r="O4" s="6"/>
      <c r="P4" s="6"/>
    </row>
    <row r="5" spans="1:16" s="2" customFormat="1" x14ac:dyDescent="0.2">
      <c r="A5" s="55"/>
      <c r="B5" s="37"/>
      <c r="C5" s="27"/>
      <c r="D5" s="23"/>
      <c r="E5" s="155"/>
      <c r="F5" s="155"/>
      <c r="G5" s="155"/>
      <c r="H5" s="155"/>
      <c r="I5" s="5"/>
      <c r="J5" s="7"/>
      <c r="K5" s="5"/>
      <c r="L5" s="8"/>
      <c r="M5" s="9"/>
      <c r="N5" s="10"/>
      <c r="O5" s="6"/>
      <c r="P5" s="6"/>
    </row>
    <row r="6" spans="1:16" s="1" customFormat="1" x14ac:dyDescent="0.2">
      <c r="A6" s="56"/>
      <c r="B6" s="38"/>
      <c r="C6" s="27"/>
      <c r="D6" s="23"/>
      <c r="E6" s="156"/>
      <c r="F6" s="156"/>
      <c r="G6" s="156"/>
      <c r="H6" s="156"/>
      <c r="I6" s="11"/>
      <c r="J6" s="12"/>
      <c r="K6" s="11"/>
      <c r="L6" s="13"/>
      <c r="M6" s="14"/>
      <c r="N6" s="15"/>
      <c r="O6" s="16"/>
      <c r="P6" s="16"/>
    </row>
    <row r="7" spans="1:16" s="2" customFormat="1" x14ac:dyDescent="0.2">
      <c r="A7" s="57"/>
      <c r="B7" s="1" t="s">
        <v>80</v>
      </c>
      <c r="C7" s="27"/>
      <c r="D7" s="4"/>
      <c r="E7" s="155"/>
      <c r="F7" s="155"/>
      <c r="G7" s="155"/>
      <c r="H7" s="155"/>
      <c r="I7" s="7"/>
      <c r="J7" s="17"/>
      <c r="K7" s="18"/>
      <c r="L7" s="19"/>
      <c r="M7" s="9"/>
      <c r="N7" s="10"/>
      <c r="O7" s="6"/>
      <c r="P7" s="6"/>
    </row>
    <row r="8" spans="1:16" s="1" customFormat="1" x14ac:dyDescent="0.2">
      <c r="A8" s="92" t="s">
        <v>3</v>
      </c>
      <c r="B8" s="1" t="s">
        <v>22</v>
      </c>
      <c r="C8" s="93"/>
      <c r="D8" s="94"/>
      <c r="E8" s="156">
        <f>G118+H118</f>
        <v>0</v>
      </c>
      <c r="F8" s="157"/>
      <c r="G8" s="157"/>
      <c r="H8" s="157"/>
      <c r="I8" s="95"/>
      <c r="J8" s="89"/>
      <c r="K8" s="90"/>
      <c r="L8" s="91"/>
      <c r="M8" s="14"/>
      <c r="N8" s="15"/>
      <c r="O8" s="16"/>
      <c r="P8" s="16"/>
    </row>
    <row r="9" spans="1:16" s="20" customFormat="1" x14ac:dyDescent="0.2">
      <c r="A9" s="96"/>
      <c r="C9" s="97"/>
      <c r="D9" s="98"/>
      <c r="E9" s="203"/>
      <c r="F9" s="158"/>
      <c r="G9" s="158"/>
      <c r="H9" s="158"/>
      <c r="I9" s="99"/>
      <c r="J9" s="100"/>
      <c r="K9" s="101"/>
      <c r="L9" s="102"/>
      <c r="M9" s="103"/>
      <c r="N9" s="104"/>
      <c r="O9" s="105"/>
      <c r="P9" s="105"/>
    </row>
    <row r="10" spans="1:16" s="1" customFormat="1" x14ac:dyDescent="0.2">
      <c r="A10" s="92" t="s">
        <v>4</v>
      </c>
      <c r="B10" s="1" t="s">
        <v>8</v>
      </c>
      <c r="C10" s="93"/>
      <c r="D10" s="94"/>
      <c r="E10" s="156">
        <f>G137+H137</f>
        <v>0</v>
      </c>
      <c r="F10" s="157"/>
      <c r="G10" s="157"/>
      <c r="H10" s="157"/>
      <c r="I10" s="95"/>
      <c r="J10" s="89"/>
      <c r="K10" s="90"/>
      <c r="L10" s="91"/>
      <c r="M10" s="14"/>
      <c r="N10" s="15"/>
      <c r="O10" s="16"/>
      <c r="P10" s="16"/>
    </row>
    <row r="11" spans="1:16" s="20" customFormat="1" x14ac:dyDescent="0.2">
      <c r="A11" s="96"/>
      <c r="C11" s="97"/>
      <c r="D11" s="98"/>
      <c r="E11" s="203"/>
      <c r="F11" s="158"/>
      <c r="G11" s="158"/>
      <c r="H11" s="158"/>
      <c r="I11" s="99"/>
      <c r="J11" s="100"/>
      <c r="K11" s="101"/>
      <c r="L11" s="102"/>
      <c r="M11" s="103"/>
      <c r="N11" s="104"/>
      <c r="O11" s="105"/>
      <c r="P11" s="105"/>
    </row>
    <row r="12" spans="1:16" s="1" customFormat="1" x14ac:dyDescent="0.2">
      <c r="A12" s="92" t="s">
        <v>5</v>
      </c>
      <c r="B12" s="1" t="s">
        <v>30</v>
      </c>
      <c r="C12" s="93"/>
      <c r="D12" s="94"/>
      <c r="E12" s="156">
        <f>G160+H160</f>
        <v>0</v>
      </c>
      <c r="F12" s="157"/>
      <c r="G12" s="159"/>
      <c r="H12" s="157"/>
      <c r="I12" s="95"/>
      <c r="J12" s="89"/>
      <c r="K12" s="90"/>
      <c r="L12" s="91"/>
      <c r="M12" s="15"/>
      <c r="N12" s="15"/>
      <c r="O12" s="16"/>
      <c r="P12" s="16"/>
    </row>
    <row r="13" spans="1:16" s="20" customFormat="1" x14ac:dyDescent="0.2">
      <c r="A13" s="96"/>
      <c r="C13" s="97"/>
      <c r="D13" s="98"/>
      <c r="E13" s="203"/>
      <c r="F13" s="158"/>
      <c r="G13" s="158"/>
      <c r="H13" s="158"/>
      <c r="I13" s="99"/>
      <c r="J13" s="100"/>
      <c r="K13" s="106"/>
      <c r="L13" s="102"/>
      <c r="M13" s="104"/>
      <c r="N13" s="104"/>
      <c r="O13" s="105"/>
      <c r="P13" s="105"/>
    </row>
    <row r="14" spans="1:16" s="1" customFormat="1" x14ac:dyDescent="0.2">
      <c r="A14" s="92" t="s">
        <v>6</v>
      </c>
      <c r="B14" s="1" t="s">
        <v>7</v>
      </c>
      <c r="C14" s="93"/>
      <c r="D14" s="94"/>
      <c r="E14" s="156">
        <f>G168+H168</f>
        <v>0</v>
      </c>
      <c r="F14" s="157"/>
      <c r="G14" s="157"/>
      <c r="H14" s="157"/>
      <c r="I14" s="95"/>
      <c r="J14" s="89"/>
      <c r="K14" s="11"/>
      <c r="L14" s="91"/>
      <c r="M14" s="15"/>
      <c r="N14" s="15"/>
      <c r="O14" s="16"/>
      <c r="P14" s="16"/>
    </row>
    <row r="15" spans="1:16" s="20" customFormat="1" x14ac:dyDescent="0.2">
      <c r="A15" s="96"/>
      <c r="C15" s="107"/>
      <c r="D15" s="108"/>
      <c r="E15" s="203"/>
      <c r="F15" s="158"/>
      <c r="G15" s="158"/>
      <c r="H15" s="158"/>
      <c r="I15" s="99"/>
      <c r="J15" s="100"/>
      <c r="K15" s="106"/>
      <c r="L15" s="102"/>
      <c r="M15" s="104"/>
      <c r="N15" s="104"/>
      <c r="O15" s="105"/>
      <c r="P15" s="105"/>
    </row>
    <row r="16" spans="1:16" s="1" customFormat="1" x14ac:dyDescent="0.2">
      <c r="A16" s="92" t="s">
        <v>53</v>
      </c>
      <c r="B16" s="1" t="s">
        <v>84</v>
      </c>
      <c r="C16" s="107"/>
      <c r="D16" s="108"/>
      <c r="E16" s="156">
        <f>G173+H173</f>
        <v>0</v>
      </c>
      <c r="F16" s="194"/>
      <c r="G16" s="194"/>
      <c r="H16" s="194"/>
      <c r="I16" s="88"/>
      <c r="J16" s="89"/>
      <c r="K16" s="90"/>
      <c r="L16" s="91"/>
      <c r="M16" s="15"/>
      <c r="N16" s="15"/>
      <c r="O16" s="16"/>
      <c r="P16" s="16"/>
    </row>
    <row r="17" spans="1:16" s="1" customFormat="1" x14ac:dyDescent="0.2">
      <c r="A17" s="192"/>
      <c r="B17" s="105"/>
      <c r="C17" s="107"/>
      <c r="D17" s="108"/>
      <c r="E17" s="203"/>
      <c r="F17" s="194"/>
      <c r="G17" s="194"/>
      <c r="H17" s="194"/>
      <c r="I17" s="88"/>
      <c r="J17" s="89"/>
      <c r="K17" s="90"/>
      <c r="L17" s="91"/>
      <c r="M17" s="15"/>
      <c r="N17" s="15"/>
      <c r="O17" s="16"/>
      <c r="P17" s="16"/>
    </row>
    <row r="18" spans="1:16" s="1" customFormat="1" x14ac:dyDescent="0.2">
      <c r="A18" s="85"/>
      <c r="B18" s="46"/>
      <c r="C18" s="86"/>
      <c r="D18" s="87"/>
      <c r="E18" s="204"/>
      <c r="F18" s="160"/>
      <c r="G18" s="160"/>
      <c r="H18" s="160"/>
      <c r="I18" s="88"/>
      <c r="J18" s="89"/>
      <c r="K18" s="90"/>
      <c r="L18" s="91"/>
      <c r="M18" s="15"/>
      <c r="N18" s="15"/>
      <c r="O18" s="16"/>
      <c r="P18" s="16"/>
    </row>
    <row r="19" spans="1:16" s="1" customFormat="1" x14ac:dyDescent="0.2">
      <c r="A19" s="192"/>
      <c r="B19" s="47" t="s">
        <v>24</v>
      </c>
      <c r="C19" s="48"/>
      <c r="D19" s="49"/>
      <c r="E19" s="208">
        <f>SUM(E8,E10,E12,E14,E16)</f>
        <v>0</v>
      </c>
      <c r="F19" s="194"/>
      <c r="G19" s="194"/>
      <c r="H19" s="194"/>
      <c r="I19" s="88"/>
      <c r="J19" s="89"/>
      <c r="K19" s="90"/>
      <c r="L19" s="91"/>
      <c r="M19" s="15"/>
      <c r="N19" s="15"/>
      <c r="O19" s="16"/>
      <c r="P19" s="16"/>
    </row>
    <row r="20" spans="1:16" s="1" customFormat="1" x14ac:dyDescent="0.2">
      <c r="A20" s="192"/>
      <c r="B20" s="50"/>
      <c r="C20" s="48"/>
      <c r="D20" s="49"/>
      <c r="E20" s="210"/>
      <c r="F20" s="194"/>
      <c r="G20" s="194"/>
      <c r="H20" s="194"/>
      <c r="I20" s="88"/>
      <c r="J20" s="89"/>
      <c r="K20" s="90"/>
      <c r="L20" s="91"/>
      <c r="M20" s="15"/>
      <c r="N20" s="15"/>
      <c r="O20" s="16"/>
      <c r="P20" s="16"/>
    </row>
    <row r="21" spans="1:16" s="1" customFormat="1" ht="15.75" x14ac:dyDescent="0.25">
      <c r="A21" s="92"/>
      <c r="B21" s="195"/>
      <c r="C21" s="48"/>
      <c r="D21" s="49"/>
      <c r="E21" s="208"/>
      <c r="F21" s="194"/>
      <c r="G21" s="194"/>
      <c r="H21" s="194"/>
      <c r="I21" s="88"/>
      <c r="J21" s="89"/>
      <c r="K21" s="90"/>
      <c r="L21" s="91"/>
      <c r="M21" s="15"/>
      <c r="N21" s="15"/>
      <c r="O21" s="16"/>
      <c r="P21" s="16"/>
    </row>
    <row r="22" spans="1:16" s="1" customFormat="1" x14ac:dyDescent="0.2">
      <c r="A22" s="96"/>
      <c r="B22" s="189"/>
      <c r="C22" s="190"/>
      <c r="D22" s="108"/>
      <c r="E22" s="206"/>
      <c r="F22" s="194"/>
      <c r="G22" s="194"/>
      <c r="H22" s="194"/>
      <c r="I22" s="88"/>
      <c r="J22" s="89"/>
      <c r="K22" s="90"/>
      <c r="L22" s="91"/>
      <c r="M22" s="15"/>
      <c r="N22" s="15"/>
      <c r="O22" s="16"/>
      <c r="P22" s="16"/>
    </row>
    <row r="23" spans="1:16" s="2" customFormat="1" x14ac:dyDescent="0.2">
      <c r="A23" s="84"/>
      <c r="B23" s="16"/>
      <c r="C23" s="45"/>
      <c r="D23" s="44"/>
      <c r="E23" s="207"/>
      <c r="F23" s="161"/>
      <c r="G23" s="161"/>
      <c r="H23" s="161"/>
      <c r="I23" s="31"/>
      <c r="J23" s="17"/>
      <c r="K23" s="18"/>
      <c r="L23" s="19"/>
      <c r="M23" s="10"/>
      <c r="N23" s="10"/>
      <c r="O23" s="6"/>
      <c r="P23" s="6"/>
    </row>
    <row r="24" spans="1:16" s="20" customFormat="1" x14ac:dyDescent="0.2">
      <c r="A24" s="57"/>
      <c r="F24" s="209"/>
      <c r="G24" s="162"/>
      <c r="H24" s="162"/>
    </row>
    <row r="25" spans="1:16" s="20" customFormat="1" x14ac:dyDescent="0.2">
      <c r="A25" s="57"/>
      <c r="F25" s="209"/>
      <c r="G25" s="162"/>
      <c r="H25" s="162"/>
    </row>
    <row r="26" spans="1:16" s="20" customFormat="1" x14ac:dyDescent="0.2">
      <c r="A26" s="57"/>
      <c r="F26" s="209"/>
      <c r="G26" s="162"/>
      <c r="H26" s="162"/>
    </row>
    <row r="27" spans="1:16" s="21" customFormat="1" x14ac:dyDescent="0.2">
      <c r="A27" s="55"/>
      <c r="B27" s="34"/>
      <c r="C27" s="35"/>
      <c r="D27" s="32"/>
      <c r="E27" s="162"/>
      <c r="F27" s="209"/>
      <c r="G27" s="162"/>
      <c r="H27" s="162"/>
    </row>
    <row r="28" spans="1:16" s="21" customFormat="1" x14ac:dyDescent="0.2">
      <c r="A28" s="55"/>
      <c r="B28" s="34"/>
      <c r="C28" s="35"/>
      <c r="D28" s="32"/>
      <c r="E28" s="162"/>
      <c r="F28" s="209"/>
      <c r="G28" s="162"/>
      <c r="H28" s="162"/>
    </row>
    <row r="29" spans="1:16" s="21" customFormat="1" x14ac:dyDescent="0.2">
      <c r="A29" s="92"/>
      <c r="B29" s="187"/>
      <c r="C29" s="188"/>
      <c r="D29" s="94"/>
      <c r="E29" s="205"/>
      <c r="F29" s="209"/>
      <c r="G29" s="162"/>
      <c r="H29" s="162"/>
    </row>
    <row r="30" spans="1:16" s="21" customFormat="1" x14ac:dyDescent="0.2">
      <c r="A30" s="96"/>
      <c r="B30" s="189"/>
      <c r="C30" s="190"/>
      <c r="D30" s="108"/>
      <c r="E30" s="206"/>
      <c r="F30" s="209"/>
      <c r="G30" s="162"/>
      <c r="H30" s="162"/>
    </row>
    <row r="31" spans="1:16" s="21" customFormat="1" x14ac:dyDescent="0.2">
      <c r="A31" s="57"/>
      <c r="B31" s="191"/>
      <c r="C31" s="28"/>
      <c r="D31" s="4"/>
      <c r="E31" s="205"/>
      <c r="F31" s="209"/>
      <c r="G31" s="162"/>
      <c r="H31" s="162"/>
    </row>
    <row r="32" spans="1:16" s="21" customFormat="1" x14ac:dyDescent="0.2">
      <c r="A32" s="55"/>
      <c r="B32" s="34"/>
      <c r="C32" s="35"/>
      <c r="D32" s="32"/>
      <c r="E32" s="162"/>
      <c r="F32" s="209"/>
      <c r="G32" s="162"/>
      <c r="H32" s="162"/>
    </row>
    <row r="33" spans="1:8" s="21" customFormat="1" x14ac:dyDescent="0.2">
      <c r="A33" s="55"/>
      <c r="B33" s="34"/>
      <c r="C33" s="35"/>
      <c r="D33" s="32"/>
      <c r="E33" s="162"/>
      <c r="F33" s="209"/>
      <c r="G33" s="162"/>
      <c r="H33" s="162"/>
    </row>
    <row r="34" spans="1:8" s="21" customFormat="1" x14ac:dyDescent="0.2">
      <c r="A34" s="55"/>
      <c r="B34" s="34"/>
      <c r="C34" s="35"/>
      <c r="D34" s="32"/>
      <c r="E34" s="162"/>
      <c r="F34" s="209"/>
      <c r="G34" s="162"/>
      <c r="H34" s="162"/>
    </row>
    <row r="35" spans="1:8" s="21" customFormat="1" x14ac:dyDescent="0.2">
      <c r="A35" s="55"/>
      <c r="B35" s="34" t="s">
        <v>33</v>
      </c>
      <c r="C35" s="35"/>
      <c r="D35" s="32"/>
      <c r="E35" s="162"/>
      <c r="F35" s="209"/>
      <c r="G35" s="162"/>
      <c r="H35" s="162"/>
    </row>
    <row r="36" spans="1:8" s="21" customFormat="1" x14ac:dyDescent="0.2">
      <c r="A36" s="55"/>
      <c r="B36" s="34"/>
      <c r="C36" s="35"/>
      <c r="D36" s="32"/>
      <c r="E36" s="162"/>
      <c r="F36" s="209"/>
      <c r="G36" s="162"/>
      <c r="H36" s="162"/>
    </row>
    <row r="37" spans="1:8" s="21" customFormat="1" x14ac:dyDescent="0.2">
      <c r="A37" s="55"/>
      <c r="B37" s="34"/>
      <c r="C37" s="35"/>
      <c r="D37" s="32"/>
      <c r="E37" s="162"/>
      <c r="F37" s="209"/>
      <c r="G37" s="162"/>
      <c r="H37" s="162"/>
    </row>
    <row r="38" spans="1:8" s="21" customFormat="1" x14ac:dyDescent="0.2">
      <c r="A38" s="55"/>
      <c r="B38" s="34"/>
      <c r="C38" s="35"/>
      <c r="D38" s="32"/>
      <c r="E38" s="162"/>
      <c r="F38" s="209"/>
      <c r="G38" s="162"/>
      <c r="H38" s="162"/>
    </row>
    <row r="39" spans="1:8" s="21" customFormat="1" x14ac:dyDescent="0.2">
      <c r="A39" s="55"/>
      <c r="B39" s="34"/>
      <c r="C39" s="35"/>
      <c r="D39" s="32"/>
      <c r="E39" s="162"/>
      <c r="F39" s="209"/>
      <c r="G39" s="162"/>
      <c r="H39" s="162"/>
    </row>
    <row r="40" spans="1:8" s="21" customFormat="1" x14ac:dyDescent="0.2">
      <c r="A40" s="55"/>
      <c r="B40" s="34"/>
      <c r="C40" s="35"/>
      <c r="D40" s="32"/>
      <c r="E40" s="162"/>
      <c r="F40" s="209"/>
      <c r="G40" s="162"/>
      <c r="H40" s="162"/>
    </row>
    <row r="41" spans="1:8" s="21" customFormat="1" x14ac:dyDescent="0.2">
      <c r="A41" s="55"/>
      <c r="B41" s="34"/>
      <c r="C41" s="35"/>
      <c r="D41" s="32"/>
      <c r="E41" s="162"/>
      <c r="F41" s="209"/>
      <c r="G41" s="162"/>
      <c r="H41" s="162"/>
    </row>
    <row r="42" spans="1:8" s="21" customFormat="1" x14ac:dyDescent="0.2">
      <c r="A42" s="55"/>
      <c r="B42" s="34"/>
      <c r="C42" s="35"/>
      <c r="D42" s="32"/>
      <c r="E42" s="162"/>
      <c r="F42" s="209"/>
      <c r="G42" s="162"/>
      <c r="H42" s="162"/>
    </row>
    <row r="43" spans="1:8" s="21" customFormat="1" x14ac:dyDescent="0.2">
      <c r="A43" s="55"/>
      <c r="B43" s="34"/>
      <c r="C43" s="35"/>
      <c r="D43" s="32"/>
      <c r="E43" s="162"/>
      <c r="F43" s="209"/>
      <c r="G43" s="162"/>
      <c r="H43" s="162"/>
    </row>
    <row r="44" spans="1:8" s="21" customFormat="1" x14ac:dyDescent="0.2">
      <c r="A44" s="55"/>
      <c r="B44" s="34"/>
      <c r="C44" s="35"/>
      <c r="D44" s="32"/>
      <c r="E44" s="162"/>
      <c r="F44" s="209"/>
      <c r="G44" s="162"/>
      <c r="H44" s="162"/>
    </row>
    <row r="45" spans="1:8" s="21" customFormat="1" x14ac:dyDescent="0.2">
      <c r="A45" s="55"/>
      <c r="B45" s="34"/>
      <c r="C45" s="35"/>
      <c r="D45" s="32"/>
      <c r="E45" s="162"/>
      <c r="F45" s="209"/>
      <c r="G45" s="162"/>
      <c r="H45" s="162"/>
    </row>
    <row r="46" spans="1:8" s="21" customFormat="1" x14ac:dyDescent="0.2">
      <c r="A46" s="55"/>
      <c r="B46" s="34"/>
      <c r="C46" s="35"/>
      <c r="D46" s="32"/>
      <c r="E46" s="162"/>
      <c r="F46" s="209"/>
      <c r="G46" s="162"/>
      <c r="H46" s="162"/>
    </row>
    <row r="47" spans="1:8" s="21" customFormat="1" x14ac:dyDescent="0.2">
      <c r="A47" s="55"/>
      <c r="B47" s="34"/>
      <c r="C47" s="35"/>
      <c r="D47" s="32"/>
      <c r="E47" s="162"/>
      <c r="F47" s="209"/>
      <c r="G47" s="162"/>
      <c r="H47" s="162"/>
    </row>
    <row r="48" spans="1:8" s="21" customFormat="1" x14ac:dyDescent="0.2">
      <c r="A48" s="55"/>
      <c r="B48" s="34"/>
      <c r="C48" s="35"/>
      <c r="D48" s="32"/>
      <c r="E48" s="162"/>
      <c r="F48" s="209"/>
      <c r="G48" s="162"/>
      <c r="H48" s="162"/>
    </row>
    <row r="49" spans="1:8" s="21" customFormat="1" x14ac:dyDescent="0.2">
      <c r="A49" s="55"/>
      <c r="B49" s="34"/>
      <c r="C49" s="35"/>
      <c r="D49" s="32"/>
      <c r="E49" s="162"/>
      <c r="F49" s="209"/>
      <c r="G49" s="162"/>
      <c r="H49" s="162"/>
    </row>
    <row r="50" spans="1:8" s="21" customFormat="1" x14ac:dyDescent="0.2">
      <c r="A50" s="55"/>
      <c r="B50" s="34"/>
      <c r="C50" s="35"/>
      <c r="D50" s="32"/>
      <c r="E50" s="162"/>
      <c r="F50" s="209"/>
      <c r="G50" s="162"/>
      <c r="H50" s="162"/>
    </row>
    <row r="51" spans="1:8" s="21" customFormat="1" x14ac:dyDescent="0.2">
      <c r="A51" s="55"/>
      <c r="B51" s="34"/>
      <c r="C51" s="35"/>
      <c r="D51" s="32"/>
      <c r="E51" s="162"/>
      <c r="F51" s="209"/>
      <c r="G51" s="162"/>
      <c r="H51" s="162"/>
    </row>
    <row r="52" spans="1:8" s="21" customFormat="1" x14ac:dyDescent="0.2">
      <c r="A52" s="55"/>
      <c r="B52" s="34"/>
      <c r="C52" s="35"/>
      <c r="D52" s="32"/>
      <c r="E52" s="162"/>
      <c r="F52" s="209"/>
      <c r="G52" s="162"/>
      <c r="H52" s="162"/>
    </row>
    <row r="53" spans="1:8" s="21" customFormat="1" x14ac:dyDescent="0.2">
      <c r="A53" s="55"/>
      <c r="B53" s="34"/>
      <c r="C53" s="35"/>
      <c r="D53" s="32"/>
      <c r="E53" s="162"/>
      <c r="F53" s="209"/>
      <c r="G53" s="162"/>
      <c r="H53" s="162"/>
    </row>
    <row r="54" spans="1:8" s="21" customFormat="1" x14ac:dyDescent="0.2">
      <c r="A54" s="55"/>
      <c r="B54" s="34"/>
      <c r="C54" s="35"/>
      <c r="D54" s="32"/>
      <c r="E54" s="162"/>
      <c r="F54" s="209"/>
      <c r="G54" s="162"/>
      <c r="H54" s="162"/>
    </row>
    <row r="55" spans="1:8" s="21" customFormat="1" x14ac:dyDescent="0.2">
      <c r="A55" s="55"/>
      <c r="B55" s="34"/>
      <c r="C55" s="35"/>
      <c r="D55" s="32"/>
      <c r="E55" s="162"/>
      <c r="F55" s="209"/>
      <c r="G55" s="162"/>
      <c r="H55" s="162"/>
    </row>
    <row r="56" spans="1:8" s="21" customFormat="1" x14ac:dyDescent="0.2">
      <c r="A56" s="55"/>
      <c r="B56" s="34"/>
      <c r="C56" s="35"/>
      <c r="D56" s="32"/>
      <c r="E56" s="162"/>
      <c r="F56" s="209"/>
      <c r="G56" s="162"/>
      <c r="H56" s="162"/>
    </row>
    <row r="57" spans="1:8" s="21" customFormat="1" x14ac:dyDescent="0.2">
      <c r="A57" s="55"/>
      <c r="B57" s="34"/>
      <c r="C57" s="35"/>
      <c r="D57" s="32"/>
      <c r="E57" s="162"/>
      <c r="F57" s="209"/>
      <c r="G57" s="162"/>
      <c r="H57" s="162"/>
    </row>
    <row r="58" spans="1:8" s="21" customFormat="1" x14ac:dyDescent="0.2">
      <c r="A58" s="55"/>
      <c r="B58" s="34"/>
      <c r="C58" s="35"/>
      <c r="D58" s="32"/>
      <c r="E58" s="162"/>
      <c r="F58" s="209"/>
      <c r="G58" s="162"/>
      <c r="H58" s="162"/>
    </row>
    <row r="59" spans="1:8" s="21" customFormat="1" x14ac:dyDescent="0.2">
      <c r="A59" s="55"/>
      <c r="B59" s="34"/>
      <c r="C59" s="35"/>
      <c r="D59" s="32"/>
      <c r="E59" s="162"/>
      <c r="F59" s="211"/>
      <c r="G59" s="162"/>
      <c r="H59" s="162"/>
    </row>
    <row r="60" spans="1:8" s="21" customFormat="1" x14ac:dyDescent="0.2">
      <c r="A60" s="55"/>
      <c r="B60" s="34"/>
      <c r="C60" s="35"/>
      <c r="D60" s="32"/>
      <c r="E60" s="162"/>
      <c r="F60" s="209"/>
      <c r="G60" s="162"/>
      <c r="H60" s="162"/>
    </row>
    <row r="61" spans="1:8" s="21" customFormat="1" x14ac:dyDescent="0.2">
      <c r="A61" s="55"/>
      <c r="B61" s="34"/>
      <c r="C61" s="35"/>
      <c r="D61" s="32"/>
      <c r="E61" s="162"/>
      <c r="F61" s="209"/>
      <c r="G61" s="162"/>
      <c r="H61" s="162"/>
    </row>
    <row r="62" spans="1:8" s="21" customFormat="1" x14ac:dyDescent="0.2">
      <c r="A62" s="55"/>
      <c r="B62" s="34"/>
      <c r="C62" s="35"/>
      <c r="D62" s="32"/>
      <c r="E62" s="162"/>
      <c r="F62" s="209"/>
      <c r="G62" s="162"/>
      <c r="H62" s="162"/>
    </row>
    <row r="63" spans="1:8" s="21" customFormat="1" x14ac:dyDescent="0.2">
      <c r="A63" s="55"/>
      <c r="B63" s="34"/>
      <c r="C63" s="35"/>
      <c r="D63" s="32"/>
      <c r="E63" s="162"/>
      <c r="F63" s="209"/>
      <c r="G63" s="162"/>
      <c r="H63" s="162"/>
    </row>
    <row r="64" spans="1:8" s="21" customFormat="1" x14ac:dyDescent="0.2">
      <c r="A64" s="55"/>
      <c r="B64" s="34"/>
      <c r="C64" s="35"/>
      <c r="D64" s="32"/>
      <c r="E64" s="162"/>
      <c r="F64" s="209"/>
      <c r="G64" s="162"/>
      <c r="H64" s="162"/>
    </row>
    <row r="65" spans="1:8" s="21" customFormat="1" x14ac:dyDescent="0.2">
      <c r="A65" s="55"/>
      <c r="B65" s="34"/>
      <c r="C65" s="35"/>
      <c r="D65" s="32"/>
      <c r="E65" s="162"/>
      <c r="F65" s="209"/>
      <c r="G65" s="162"/>
      <c r="H65" s="162"/>
    </row>
    <row r="66" spans="1:8" s="21" customFormat="1" x14ac:dyDescent="0.2">
      <c r="A66" s="55"/>
      <c r="B66" s="34"/>
      <c r="C66" s="35"/>
      <c r="D66" s="32"/>
      <c r="E66" s="162"/>
      <c r="F66" s="209"/>
      <c r="G66" s="162"/>
      <c r="H66" s="162"/>
    </row>
    <row r="67" spans="1:8" s="21" customFormat="1" x14ac:dyDescent="0.2">
      <c r="A67" s="55"/>
      <c r="B67" s="34"/>
      <c r="C67" s="35"/>
      <c r="D67" s="32"/>
      <c r="E67" s="162"/>
      <c r="F67" s="209"/>
      <c r="G67" s="162"/>
      <c r="H67" s="162"/>
    </row>
    <row r="68" spans="1:8" s="21" customFormat="1" x14ac:dyDescent="0.2">
      <c r="A68" s="55"/>
      <c r="B68" s="34"/>
      <c r="C68" s="35"/>
      <c r="D68" s="32"/>
      <c r="E68" s="162"/>
      <c r="F68" s="209"/>
      <c r="G68" s="162"/>
      <c r="H68" s="162"/>
    </row>
    <row r="69" spans="1:8" s="21" customFormat="1" x14ac:dyDescent="0.2">
      <c r="A69" s="55"/>
      <c r="B69" s="34"/>
      <c r="C69" s="35"/>
      <c r="D69" s="32"/>
      <c r="E69" s="162"/>
      <c r="F69" s="209"/>
      <c r="G69" s="162"/>
      <c r="H69" s="162"/>
    </row>
    <row r="70" spans="1:8" s="21" customFormat="1" x14ac:dyDescent="0.2">
      <c r="A70" s="55"/>
      <c r="B70" s="34"/>
      <c r="C70" s="35"/>
      <c r="D70" s="32"/>
      <c r="E70" s="162"/>
      <c r="F70" s="209"/>
      <c r="G70" s="162"/>
      <c r="H70" s="162"/>
    </row>
    <row r="71" spans="1:8" s="21" customFormat="1" x14ac:dyDescent="0.2">
      <c r="A71" s="55"/>
      <c r="B71" s="34"/>
      <c r="C71" s="35"/>
      <c r="D71" s="32"/>
      <c r="E71" s="162"/>
      <c r="F71" s="209"/>
      <c r="G71" s="162"/>
      <c r="H71" s="162"/>
    </row>
    <row r="72" spans="1:8" s="21" customFormat="1" x14ac:dyDescent="0.2">
      <c r="A72" s="55"/>
      <c r="B72" s="34"/>
      <c r="C72" s="35"/>
      <c r="D72" s="32"/>
      <c r="E72" s="162"/>
      <c r="F72" s="209"/>
      <c r="G72" s="162"/>
      <c r="H72" s="162"/>
    </row>
    <row r="73" spans="1:8" s="21" customFormat="1" x14ac:dyDescent="0.2">
      <c r="A73" s="55"/>
      <c r="B73" s="34"/>
      <c r="C73" s="35"/>
      <c r="D73" s="32"/>
      <c r="E73" s="162"/>
      <c r="F73" s="209"/>
      <c r="G73" s="162"/>
      <c r="H73" s="162"/>
    </row>
    <row r="74" spans="1:8" s="21" customFormat="1" x14ac:dyDescent="0.2">
      <c r="A74" s="55"/>
      <c r="B74" s="34"/>
      <c r="C74" s="35"/>
      <c r="D74" s="32"/>
      <c r="E74" s="162"/>
      <c r="F74" s="209"/>
      <c r="G74" s="162"/>
      <c r="H74" s="162"/>
    </row>
    <row r="75" spans="1:8" s="21" customFormat="1" x14ac:dyDescent="0.2">
      <c r="A75" s="55"/>
      <c r="B75" s="34"/>
      <c r="C75" s="35"/>
      <c r="D75" s="32"/>
      <c r="E75" s="162"/>
      <c r="F75" s="209"/>
      <c r="G75" s="162"/>
      <c r="H75" s="162"/>
    </row>
    <row r="76" spans="1:8" s="21" customFormat="1" x14ac:dyDescent="0.2">
      <c r="A76" s="55"/>
      <c r="B76" s="34"/>
      <c r="C76" s="35"/>
      <c r="D76" s="32"/>
      <c r="E76" s="162"/>
      <c r="F76" s="209"/>
      <c r="G76" s="162"/>
      <c r="H76" s="162"/>
    </row>
    <row r="77" spans="1:8" s="21" customFormat="1" x14ac:dyDescent="0.2">
      <c r="A77" s="55"/>
      <c r="B77" s="34"/>
      <c r="C77" s="35"/>
      <c r="D77" s="32"/>
      <c r="E77" s="162"/>
      <c r="F77" s="209"/>
      <c r="G77" s="162"/>
      <c r="H77" s="162"/>
    </row>
    <row r="78" spans="1:8" s="21" customFormat="1" x14ac:dyDescent="0.2">
      <c r="A78" s="55"/>
      <c r="B78" s="34"/>
      <c r="C78" s="35"/>
      <c r="D78" s="32"/>
      <c r="E78" s="162"/>
      <c r="F78" s="209"/>
      <c r="G78" s="162"/>
      <c r="H78" s="162"/>
    </row>
    <row r="79" spans="1:8" s="21" customFormat="1" x14ac:dyDescent="0.2">
      <c r="A79" s="55"/>
      <c r="B79" s="34"/>
      <c r="C79" s="35"/>
      <c r="D79" s="32"/>
      <c r="E79" s="162"/>
      <c r="F79" s="209"/>
      <c r="G79" s="162"/>
      <c r="H79" s="162"/>
    </row>
    <row r="80" spans="1:8" s="21" customFormat="1" x14ac:dyDescent="0.2">
      <c r="A80" s="55"/>
      <c r="B80" s="34"/>
      <c r="C80" s="35"/>
      <c r="D80" s="32"/>
      <c r="E80" s="162"/>
      <c r="F80" s="209"/>
      <c r="G80" s="162"/>
      <c r="H80" s="162"/>
    </row>
    <row r="81" spans="1:8" s="21" customFormat="1" x14ac:dyDescent="0.2">
      <c r="A81" s="55"/>
      <c r="B81" s="34"/>
      <c r="C81" s="35"/>
      <c r="D81" s="32"/>
      <c r="E81" s="162"/>
      <c r="F81" s="209"/>
      <c r="G81" s="162"/>
      <c r="H81" s="162"/>
    </row>
    <row r="82" spans="1:8" s="21" customFormat="1" x14ac:dyDescent="0.2">
      <c r="A82" s="55"/>
      <c r="B82" s="34"/>
      <c r="C82" s="35"/>
      <c r="D82" s="32"/>
      <c r="E82" s="162"/>
      <c r="F82" s="209"/>
      <c r="G82" s="162"/>
      <c r="H82" s="162"/>
    </row>
    <row r="83" spans="1:8" s="21" customFormat="1" x14ac:dyDescent="0.2">
      <c r="A83" s="55"/>
      <c r="B83" s="34"/>
      <c r="C83" s="35"/>
      <c r="D83" s="32"/>
      <c r="E83" s="162"/>
      <c r="F83" s="209"/>
      <c r="G83" s="162"/>
      <c r="H83" s="162"/>
    </row>
    <row r="84" spans="1:8" s="21" customFormat="1" x14ac:dyDescent="0.2">
      <c r="A84" s="55"/>
      <c r="B84" s="34"/>
      <c r="C84" s="35"/>
      <c r="D84" s="32"/>
      <c r="E84" s="162"/>
      <c r="F84" s="209"/>
      <c r="G84" s="162"/>
      <c r="H84" s="162"/>
    </row>
    <row r="85" spans="1:8" s="21" customFormat="1" x14ac:dyDescent="0.2">
      <c r="A85" s="55"/>
      <c r="B85" s="34"/>
      <c r="C85" s="35"/>
      <c r="D85" s="32"/>
      <c r="E85" s="162"/>
      <c r="F85" s="209"/>
      <c r="G85" s="162"/>
      <c r="H85" s="162"/>
    </row>
    <row r="86" spans="1:8" s="21" customFormat="1" x14ac:dyDescent="0.2">
      <c r="A86" s="55"/>
      <c r="B86" s="34"/>
      <c r="C86" s="35"/>
      <c r="D86" s="32"/>
      <c r="E86" s="162"/>
      <c r="F86" s="209"/>
      <c r="G86" s="162"/>
      <c r="H86" s="162"/>
    </row>
    <row r="87" spans="1:8" s="21" customFormat="1" x14ac:dyDescent="0.2">
      <c r="A87" s="55"/>
      <c r="B87" s="34"/>
      <c r="C87" s="35"/>
      <c r="D87" s="32"/>
      <c r="E87" s="162"/>
      <c r="F87" s="209"/>
      <c r="G87" s="162"/>
      <c r="H87" s="162"/>
    </row>
    <row r="88" spans="1:8" s="21" customFormat="1" x14ac:dyDescent="0.2">
      <c r="A88" s="55"/>
      <c r="B88" s="34"/>
      <c r="C88" s="35"/>
      <c r="D88" s="32"/>
      <c r="E88" s="162"/>
      <c r="F88" s="209"/>
      <c r="G88" s="162"/>
      <c r="H88" s="162"/>
    </row>
    <row r="89" spans="1:8" s="21" customFormat="1" x14ac:dyDescent="0.2">
      <c r="A89" s="55"/>
      <c r="B89" s="34"/>
      <c r="C89" s="35"/>
      <c r="D89" s="32"/>
      <c r="E89" s="162"/>
      <c r="F89" s="209"/>
      <c r="G89" s="162"/>
      <c r="H89" s="162"/>
    </row>
    <row r="90" spans="1:8" s="21" customFormat="1" x14ac:dyDescent="0.2">
      <c r="A90" s="55"/>
      <c r="B90" s="34"/>
      <c r="C90" s="35"/>
      <c r="D90" s="32"/>
      <c r="E90" s="162"/>
      <c r="F90" s="209"/>
      <c r="G90" s="162"/>
      <c r="H90" s="162"/>
    </row>
    <row r="91" spans="1:8" s="21" customFormat="1" x14ac:dyDescent="0.2">
      <c r="A91" s="55"/>
      <c r="B91" s="34"/>
      <c r="C91" s="35"/>
      <c r="D91" s="32"/>
      <c r="E91" s="162"/>
      <c r="F91" s="209"/>
      <c r="G91" s="162"/>
      <c r="H91" s="162"/>
    </row>
    <row r="92" spans="1:8" s="21" customFormat="1" x14ac:dyDescent="0.2">
      <c r="A92" s="55"/>
      <c r="B92" s="34"/>
      <c r="C92" s="35"/>
      <c r="D92" s="32"/>
      <c r="E92" s="162"/>
      <c r="F92" s="209"/>
      <c r="G92" s="162"/>
      <c r="H92" s="162"/>
    </row>
    <row r="93" spans="1:8" s="21" customFormat="1" x14ac:dyDescent="0.2">
      <c r="A93" s="55"/>
      <c r="B93" s="34"/>
      <c r="C93" s="35"/>
      <c r="D93" s="32"/>
      <c r="E93" s="162"/>
      <c r="F93" s="209"/>
      <c r="G93" s="162"/>
      <c r="H93" s="162"/>
    </row>
    <row r="94" spans="1:8" s="21" customFormat="1" x14ac:dyDescent="0.2">
      <c r="A94" s="55"/>
      <c r="B94" s="34"/>
      <c r="C94" s="35"/>
      <c r="D94" s="32"/>
      <c r="E94" s="162"/>
      <c r="F94" s="209"/>
      <c r="G94" s="162"/>
      <c r="H94" s="162"/>
    </row>
    <row r="95" spans="1:8" s="21" customFormat="1" x14ac:dyDescent="0.2">
      <c r="A95" s="55"/>
      <c r="B95" s="34"/>
      <c r="C95" s="35"/>
      <c r="D95" s="32"/>
      <c r="E95" s="162"/>
      <c r="F95" s="209"/>
      <c r="G95" s="162"/>
      <c r="H95" s="162"/>
    </row>
    <row r="96" spans="1:8" s="21" customFormat="1" x14ac:dyDescent="0.2">
      <c r="A96" s="55"/>
      <c r="B96" s="34"/>
      <c r="C96" s="35"/>
      <c r="D96" s="32"/>
      <c r="E96" s="162"/>
      <c r="F96" s="209"/>
      <c r="G96" s="162"/>
      <c r="H96" s="162"/>
    </row>
    <row r="97" spans="1:9" s="21" customFormat="1" ht="5.25" customHeight="1" x14ac:dyDescent="0.2">
      <c r="A97" s="55"/>
      <c r="B97" s="34"/>
      <c r="C97" s="35"/>
      <c r="D97" s="32"/>
      <c r="E97" s="162"/>
      <c r="F97" s="209"/>
      <c r="G97" s="162"/>
      <c r="H97" s="162"/>
    </row>
    <row r="98" spans="1:9" s="21" customFormat="1" ht="13.5" x14ac:dyDescent="0.2">
      <c r="A98" s="55"/>
      <c r="B98" s="34"/>
      <c r="C98" s="35"/>
      <c r="D98" s="32"/>
      <c r="E98" s="162"/>
      <c r="F98" s="239"/>
      <c r="G98" s="162"/>
      <c r="H98" s="162"/>
    </row>
    <row r="99" spans="1:9" s="21" customFormat="1" x14ac:dyDescent="0.2">
      <c r="A99" s="55"/>
      <c r="B99" s="36"/>
      <c r="C99" s="35"/>
      <c r="D99" s="32"/>
      <c r="E99" s="162"/>
      <c r="F99" s="209"/>
      <c r="G99" s="162"/>
      <c r="H99" s="162"/>
    </row>
    <row r="100" spans="1:9" x14ac:dyDescent="0.2">
      <c r="A100" s="52" t="str">
        <f>A1</f>
        <v>Komárom, Aprótalpak Bölcsőde környezetrendezése</v>
      </c>
      <c r="B100" s="11"/>
      <c r="C100" s="40"/>
      <c r="D100" s="4" t="s">
        <v>38</v>
      </c>
      <c r="E100" s="212"/>
      <c r="F100" s="212"/>
      <c r="G100" s="163"/>
      <c r="H100" s="163"/>
    </row>
    <row r="101" spans="1:9" x14ac:dyDescent="0.2">
      <c r="A101" s="53" t="str">
        <f>A2</f>
        <v>KÖRNYEZETRENDEZÉSI TERV</v>
      </c>
      <c r="B101" s="5"/>
      <c r="C101" s="40"/>
      <c r="D101" s="33"/>
      <c r="E101" s="212"/>
      <c r="F101" s="212"/>
      <c r="G101" s="163"/>
      <c r="H101" s="163"/>
    </row>
    <row r="102" spans="1:9" x14ac:dyDescent="0.2">
      <c r="A102" s="54" t="str">
        <f>A3</f>
        <v>Árazatlan mennyiségkimutatás</v>
      </c>
      <c r="B102" s="11"/>
      <c r="C102" s="40"/>
      <c r="D102" s="33"/>
      <c r="E102" s="212"/>
      <c r="F102" s="212"/>
      <c r="G102" s="163"/>
      <c r="H102" s="163"/>
    </row>
    <row r="103" spans="1:9" x14ac:dyDescent="0.2">
      <c r="A103" s="53" t="str">
        <f>A4</f>
        <v>2017. november</v>
      </c>
      <c r="B103" s="11"/>
      <c r="C103" s="40"/>
      <c r="D103" s="33"/>
      <c r="E103" s="212"/>
      <c r="F103" s="212"/>
      <c r="G103" s="163"/>
      <c r="H103" s="163"/>
    </row>
    <row r="104" spans="1:9" x14ac:dyDescent="0.2">
      <c r="A104" s="53"/>
      <c r="B104" s="11"/>
      <c r="C104" s="40"/>
      <c r="D104" s="33"/>
      <c r="E104" s="212"/>
      <c r="F104" s="212"/>
      <c r="G104" s="163"/>
      <c r="H104" s="163"/>
    </row>
    <row r="105" spans="1:9" x14ac:dyDescent="0.2">
      <c r="A105" s="53"/>
      <c r="B105" s="11"/>
      <c r="C105" s="40"/>
      <c r="D105" s="44"/>
      <c r="E105" s="213"/>
      <c r="F105" s="213"/>
      <c r="G105" s="155"/>
      <c r="H105" s="155"/>
    </row>
    <row r="106" spans="1:9" ht="38.25" x14ac:dyDescent="0.2">
      <c r="A106" s="62" t="s">
        <v>9</v>
      </c>
      <c r="B106" s="42" t="s">
        <v>0</v>
      </c>
      <c r="C106" s="71" t="s">
        <v>1</v>
      </c>
      <c r="D106" s="72" t="s">
        <v>10</v>
      </c>
      <c r="E106" s="164" t="s">
        <v>11</v>
      </c>
      <c r="F106" s="164" t="s">
        <v>12</v>
      </c>
      <c r="G106" s="164" t="s">
        <v>13</v>
      </c>
      <c r="H106" s="164" t="s">
        <v>14</v>
      </c>
    </row>
    <row r="107" spans="1:9" x14ac:dyDescent="0.2">
      <c r="A107" s="58" t="s">
        <v>27</v>
      </c>
      <c r="B107" s="22" t="s">
        <v>26</v>
      </c>
      <c r="C107" s="71"/>
      <c r="D107" s="72"/>
      <c r="E107" s="164"/>
      <c r="F107" s="165"/>
      <c r="G107" s="165"/>
      <c r="H107" s="164"/>
    </row>
    <row r="108" spans="1:9" x14ac:dyDescent="0.2">
      <c r="A108" s="58"/>
      <c r="B108" s="75" t="s">
        <v>59</v>
      </c>
      <c r="C108" s="77">
        <v>2</v>
      </c>
      <c r="D108" s="78" t="s">
        <v>2</v>
      </c>
      <c r="E108" s="214">
        <v>0</v>
      </c>
      <c r="F108" s="215">
        <v>0</v>
      </c>
      <c r="G108" s="166">
        <f>C108*E108</f>
        <v>0</v>
      </c>
      <c r="H108" s="166">
        <f>C108*F108</f>
        <v>0</v>
      </c>
    </row>
    <row r="109" spans="1:9" x14ac:dyDescent="0.2">
      <c r="A109" s="76"/>
      <c r="B109" s="75" t="s">
        <v>32</v>
      </c>
      <c r="C109" s="77">
        <v>1</v>
      </c>
      <c r="D109" s="78" t="s">
        <v>2</v>
      </c>
      <c r="E109" s="214">
        <v>0</v>
      </c>
      <c r="F109" s="215">
        <v>0</v>
      </c>
      <c r="G109" s="166">
        <f>C109*E109</f>
        <v>0</v>
      </c>
      <c r="H109" s="166">
        <f>C109*F109</f>
        <v>0</v>
      </c>
    </row>
    <row r="110" spans="1:9" s="26" customFormat="1" ht="25.5" x14ac:dyDescent="0.2">
      <c r="A110" s="111"/>
      <c r="B110" s="75" t="s">
        <v>73</v>
      </c>
      <c r="C110" s="77">
        <v>25.93</v>
      </c>
      <c r="D110" s="78" t="s">
        <v>19</v>
      </c>
      <c r="E110" s="216">
        <v>0</v>
      </c>
      <c r="F110" s="215">
        <v>0</v>
      </c>
      <c r="G110" s="166">
        <f t="shared" ref="G110:G115" si="0">C110*E110</f>
        <v>0</v>
      </c>
      <c r="H110" s="166">
        <f t="shared" ref="H110:H111" si="1">C110*F110</f>
        <v>0</v>
      </c>
      <c r="I110" s="51"/>
    </row>
    <row r="111" spans="1:9" s="26" customFormat="1" ht="25.5" x14ac:dyDescent="0.2">
      <c r="A111" s="111"/>
      <c r="B111" s="75" t="s">
        <v>74</v>
      </c>
      <c r="C111" s="77">
        <v>172.22</v>
      </c>
      <c r="D111" s="78" t="s">
        <v>19</v>
      </c>
      <c r="E111" s="216">
        <v>0</v>
      </c>
      <c r="F111" s="215">
        <v>0</v>
      </c>
      <c r="G111" s="166">
        <f t="shared" si="0"/>
        <v>0</v>
      </c>
      <c r="H111" s="166">
        <f t="shared" si="1"/>
        <v>0</v>
      </c>
      <c r="I111" s="51"/>
    </row>
    <row r="112" spans="1:9" s="26" customFormat="1" ht="25.5" x14ac:dyDescent="0.2">
      <c r="A112" s="111"/>
      <c r="B112" s="75" t="s">
        <v>75</v>
      </c>
      <c r="C112" s="77">
        <f>142.83+37.36</f>
        <v>180.19</v>
      </c>
      <c r="D112" s="78" t="s">
        <v>19</v>
      </c>
      <c r="E112" s="216">
        <v>0</v>
      </c>
      <c r="F112" s="215">
        <v>0</v>
      </c>
      <c r="G112" s="166">
        <f t="shared" si="0"/>
        <v>0</v>
      </c>
      <c r="H112" s="166">
        <f>C112*F112</f>
        <v>0</v>
      </c>
      <c r="I112" s="51"/>
    </row>
    <row r="113" spans="1:9" ht="25.5" x14ac:dyDescent="0.2">
      <c r="A113" s="111"/>
      <c r="B113" s="75" t="s">
        <v>45</v>
      </c>
      <c r="C113" s="77">
        <v>18</v>
      </c>
      <c r="D113" s="78" t="s">
        <v>19</v>
      </c>
      <c r="E113" s="216">
        <v>0</v>
      </c>
      <c r="F113" s="215">
        <v>0</v>
      </c>
      <c r="G113" s="166">
        <f t="shared" si="0"/>
        <v>0</v>
      </c>
      <c r="H113" s="166">
        <f>C113*F113</f>
        <v>0</v>
      </c>
      <c r="I113" s="30"/>
    </row>
    <row r="114" spans="1:9" s="26" customFormat="1" x14ac:dyDescent="0.2">
      <c r="A114" s="111"/>
      <c r="B114" s="75" t="s">
        <v>50</v>
      </c>
      <c r="C114" s="77">
        <v>10</v>
      </c>
      <c r="D114" s="78" t="s">
        <v>2</v>
      </c>
      <c r="E114" s="214">
        <v>0</v>
      </c>
      <c r="F114" s="215">
        <v>0</v>
      </c>
      <c r="G114" s="166">
        <f t="shared" si="0"/>
        <v>0</v>
      </c>
      <c r="H114" s="166">
        <f>C114*F114</f>
        <v>0</v>
      </c>
      <c r="I114" s="51"/>
    </row>
    <row r="115" spans="1:9" x14ac:dyDescent="0.2">
      <c r="A115" s="63"/>
      <c r="B115" s="114" t="s">
        <v>55</v>
      </c>
      <c r="C115" s="77">
        <f>SUM(C125:C135)*0.05</f>
        <v>25.356999999999999</v>
      </c>
      <c r="D115" s="78" t="s">
        <v>44</v>
      </c>
      <c r="E115" s="113">
        <v>0</v>
      </c>
      <c r="F115" s="215">
        <v>0</v>
      </c>
      <c r="G115" s="113">
        <f t="shared" si="0"/>
        <v>0</v>
      </c>
      <c r="H115" s="113">
        <f>C115*F115</f>
        <v>0</v>
      </c>
      <c r="I115" s="30"/>
    </row>
    <row r="116" spans="1:9" ht="38.25" x14ac:dyDescent="0.2">
      <c r="A116" s="63"/>
      <c r="B116" s="235" t="s">
        <v>56</v>
      </c>
      <c r="C116" s="77">
        <f>SUM(C125:C135)*0.19</f>
        <v>96.3566</v>
      </c>
      <c r="D116" s="78" t="s">
        <v>44</v>
      </c>
      <c r="E116" s="200">
        <v>0</v>
      </c>
      <c r="F116" s="215">
        <v>0</v>
      </c>
      <c r="G116" s="200">
        <f>C116*E116</f>
        <v>0</v>
      </c>
      <c r="H116" s="113">
        <f>C116*F116</f>
        <v>0</v>
      </c>
      <c r="I116" s="30"/>
    </row>
    <row r="117" spans="1:9" x14ac:dyDescent="0.2">
      <c r="A117" s="196"/>
      <c r="B117" s="197"/>
      <c r="C117" s="198"/>
      <c r="D117" s="199"/>
      <c r="E117" s="201"/>
      <c r="F117" s="201"/>
      <c r="G117" s="201"/>
      <c r="H117" s="202"/>
    </row>
    <row r="118" spans="1:9" s="26" customFormat="1" x14ac:dyDescent="0.2">
      <c r="A118" s="80"/>
      <c r="B118" s="81" t="s">
        <v>21</v>
      </c>
      <c r="C118" s="82"/>
      <c r="D118" s="83"/>
      <c r="E118" s="170"/>
      <c r="F118" s="170"/>
      <c r="G118" s="170">
        <f>SUM(G108:G116)</f>
        <v>0</v>
      </c>
      <c r="H118" s="170">
        <f>SUM(H108:H116)</f>
        <v>0</v>
      </c>
      <c r="I118" s="51"/>
    </row>
    <row r="119" spans="1:9" s="26" customFormat="1" x14ac:dyDescent="0.2">
      <c r="A119" s="63"/>
      <c r="B119" s="42"/>
      <c r="C119" s="71"/>
      <c r="D119" s="72"/>
      <c r="E119" s="164"/>
      <c r="F119" s="164"/>
      <c r="G119" s="164"/>
      <c r="H119" s="164"/>
      <c r="I119" s="51"/>
    </row>
    <row r="120" spans="1:9" s="26" customFormat="1" x14ac:dyDescent="0.2">
      <c r="A120" s="58" t="s">
        <v>29</v>
      </c>
      <c r="B120" s="22" t="s">
        <v>28</v>
      </c>
      <c r="C120" s="71"/>
      <c r="D120" s="72"/>
      <c r="E120" s="164"/>
      <c r="F120" s="165"/>
      <c r="G120" s="165"/>
      <c r="H120" s="164"/>
      <c r="I120" s="51"/>
    </row>
    <row r="121" spans="1:9" s="26" customFormat="1" x14ac:dyDescent="0.2">
      <c r="A121" s="149"/>
      <c r="B121" s="150" t="s">
        <v>47</v>
      </c>
      <c r="C121" s="151"/>
      <c r="D121" s="152"/>
      <c r="E121" s="217"/>
      <c r="F121" s="217"/>
      <c r="G121" s="168"/>
      <c r="H121" s="168"/>
      <c r="I121" s="51"/>
    </row>
    <row r="122" spans="1:9" s="26" customFormat="1" ht="25.5" x14ac:dyDescent="0.2">
      <c r="A122" s="153"/>
      <c r="B122" s="147" t="s">
        <v>48</v>
      </c>
      <c r="C122" s="79">
        <v>197.3</v>
      </c>
      <c r="D122" s="152" t="s">
        <v>49</v>
      </c>
      <c r="E122" s="214">
        <v>0</v>
      </c>
      <c r="F122" s="214">
        <v>0</v>
      </c>
      <c r="G122" s="214">
        <f>C122*E122</f>
        <v>0</v>
      </c>
      <c r="H122" s="214">
        <f>C122*F122</f>
        <v>0</v>
      </c>
      <c r="I122" s="51"/>
    </row>
    <row r="123" spans="1:9" s="26" customFormat="1" x14ac:dyDescent="0.2">
      <c r="A123" s="63"/>
      <c r="B123" s="138" t="s">
        <v>20</v>
      </c>
      <c r="C123" s="233"/>
      <c r="D123" s="139"/>
      <c r="E123" s="168"/>
      <c r="F123" s="165"/>
      <c r="G123" s="166"/>
      <c r="H123" s="214"/>
    </row>
    <row r="124" spans="1:9" s="26" customFormat="1" x14ac:dyDescent="0.2">
      <c r="A124" s="149"/>
      <c r="B124" s="241"/>
      <c r="C124" s="242"/>
      <c r="D124" s="243"/>
      <c r="E124" s="217"/>
      <c r="F124" s="221"/>
      <c r="G124" s="166"/>
      <c r="H124" s="214"/>
    </row>
    <row r="125" spans="1:9" s="26" customFormat="1" ht="38.25" x14ac:dyDescent="0.2">
      <c r="A125" s="74"/>
      <c r="B125" s="114" t="s">
        <v>46</v>
      </c>
      <c r="C125" s="148">
        <v>338</v>
      </c>
      <c r="D125" s="134" t="s">
        <v>19</v>
      </c>
      <c r="E125" s="113">
        <v>0</v>
      </c>
      <c r="F125" s="112">
        <v>0</v>
      </c>
      <c r="G125" s="113">
        <f t="shared" ref="G125" si="2">C125*E125</f>
        <v>0</v>
      </c>
      <c r="H125" s="113">
        <f t="shared" ref="H125" si="3">C125*F125</f>
        <v>0</v>
      </c>
    </row>
    <row r="126" spans="1:9" s="26" customFormat="1" ht="25.5" x14ac:dyDescent="0.2">
      <c r="A126" s="149"/>
      <c r="B126" s="147" t="s">
        <v>63</v>
      </c>
      <c r="C126" s="131">
        <v>13.5</v>
      </c>
      <c r="D126" s="180" t="s">
        <v>19</v>
      </c>
      <c r="E126" s="113">
        <v>0</v>
      </c>
      <c r="F126" s="112">
        <v>0</v>
      </c>
      <c r="G126" s="166">
        <f>C126*E126</f>
        <v>0</v>
      </c>
      <c r="H126" s="214">
        <f>C126*F126</f>
        <v>0</v>
      </c>
    </row>
    <row r="127" spans="1:9" s="26" customFormat="1" ht="25.5" x14ac:dyDescent="0.2">
      <c r="A127" s="149"/>
      <c r="B127" s="147" t="s">
        <v>64</v>
      </c>
      <c r="C127" s="131">
        <f>6.6+2+6.6</f>
        <v>15.2</v>
      </c>
      <c r="D127" s="180" t="s">
        <v>19</v>
      </c>
      <c r="E127" s="113">
        <v>0</v>
      </c>
      <c r="F127" s="112">
        <v>0</v>
      </c>
      <c r="G127" s="166">
        <f t="shared" ref="G127:G135" si="4">C127*E127</f>
        <v>0</v>
      </c>
      <c r="H127" s="214">
        <f>C127*F127</f>
        <v>0</v>
      </c>
    </row>
    <row r="128" spans="1:9" s="26" customFormat="1" ht="25.5" x14ac:dyDescent="0.2">
      <c r="A128" s="149"/>
      <c r="B128" s="147" t="s">
        <v>65</v>
      </c>
      <c r="C128" s="131">
        <v>35.299999999999997</v>
      </c>
      <c r="D128" s="180" t="s">
        <v>19</v>
      </c>
      <c r="E128" s="113">
        <v>0</v>
      </c>
      <c r="F128" s="112">
        <v>0</v>
      </c>
      <c r="G128" s="166">
        <f t="shared" si="4"/>
        <v>0</v>
      </c>
      <c r="H128" s="214">
        <f t="shared" ref="H128:H135" si="5">C128*F128</f>
        <v>0</v>
      </c>
    </row>
    <row r="129" spans="1:19" s="26" customFormat="1" ht="25.5" x14ac:dyDescent="0.2">
      <c r="A129" s="149"/>
      <c r="B129" s="147" t="s">
        <v>66</v>
      </c>
      <c r="C129" s="131">
        <v>25</v>
      </c>
      <c r="D129" s="180" t="s">
        <v>19</v>
      </c>
      <c r="E129" s="113">
        <v>0</v>
      </c>
      <c r="F129" s="112">
        <v>0</v>
      </c>
      <c r="G129" s="166">
        <f t="shared" si="4"/>
        <v>0</v>
      </c>
      <c r="H129" s="214">
        <f t="shared" si="5"/>
        <v>0</v>
      </c>
    </row>
    <row r="130" spans="1:19" s="26" customFormat="1" ht="25.5" x14ac:dyDescent="0.2">
      <c r="A130" s="149"/>
      <c r="B130" s="147" t="s">
        <v>67</v>
      </c>
      <c r="C130" s="131">
        <v>8.6999999999999993</v>
      </c>
      <c r="D130" s="180" t="s">
        <v>19</v>
      </c>
      <c r="E130" s="113">
        <v>0</v>
      </c>
      <c r="F130" s="112">
        <v>0</v>
      </c>
      <c r="G130" s="166">
        <f t="shared" si="4"/>
        <v>0</v>
      </c>
      <c r="H130" s="214">
        <f t="shared" si="5"/>
        <v>0</v>
      </c>
    </row>
    <row r="131" spans="1:19" s="26" customFormat="1" ht="25.5" x14ac:dyDescent="0.2">
      <c r="A131" s="149"/>
      <c r="B131" s="147" t="s">
        <v>68</v>
      </c>
      <c r="C131" s="131">
        <v>16.7</v>
      </c>
      <c r="D131" s="180" t="s">
        <v>19</v>
      </c>
      <c r="E131" s="113">
        <v>0</v>
      </c>
      <c r="F131" s="112">
        <v>0</v>
      </c>
      <c r="G131" s="166">
        <f t="shared" si="4"/>
        <v>0</v>
      </c>
      <c r="H131" s="214">
        <f t="shared" si="5"/>
        <v>0</v>
      </c>
    </row>
    <row r="132" spans="1:19" s="26" customFormat="1" ht="25.5" x14ac:dyDescent="0.2">
      <c r="A132" s="149"/>
      <c r="B132" s="147" t="s">
        <v>69</v>
      </c>
      <c r="C132" s="131">
        <v>14.5</v>
      </c>
      <c r="D132" s="180" t="s">
        <v>19</v>
      </c>
      <c r="E132" s="113">
        <v>0</v>
      </c>
      <c r="F132" s="112">
        <v>0</v>
      </c>
      <c r="G132" s="166">
        <f t="shared" si="4"/>
        <v>0</v>
      </c>
      <c r="H132" s="214">
        <f t="shared" si="5"/>
        <v>0</v>
      </c>
    </row>
    <row r="133" spans="1:19" s="26" customFormat="1" ht="25.5" x14ac:dyDescent="0.2">
      <c r="A133" s="149"/>
      <c r="B133" s="147" t="s">
        <v>70</v>
      </c>
      <c r="C133" s="131">
        <v>3.24</v>
      </c>
      <c r="D133" s="180" t="s">
        <v>19</v>
      </c>
      <c r="E133" s="113">
        <v>0</v>
      </c>
      <c r="F133" s="112">
        <v>0</v>
      </c>
      <c r="G133" s="166">
        <f t="shared" si="4"/>
        <v>0</v>
      </c>
      <c r="H133" s="214">
        <f t="shared" si="5"/>
        <v>0</v>
      </c>
      <c r="I133" s="73"/>
      <c r="J133" s="73"/>
      <c r="K133" s="73"/>
      <c r="L133" s="73"/>
      <c r="M133" s="73"/>
    </row>
    <row r="134" spans="1:19" s="26" customFormat="1" ht="25.5" x14ac:dyDescent="0.2">
      <c r="A134" s="149"/>
      <c r="B134" s="147" t="s">
        <v>71</v>
      </c>
      <c r="C134" s="131">
        <v>18</v>
      </c>
      <c r="D134" s="118" t="s">
        <v>19</v>
      </c>
      <c r="E134" s="113">
        <v>0</v>
      </c>
      <c r="F134" s="112">
        <v>0</v>
      </c>
      <c r="G134" s="166">
        <f t="shared" si="4"/>
        <v>0</v>
      </c>
      <c r="H134" s="214">
        <f t="shared" si="5"/>
        <v>0</v>
      </c>
      <c r="I134" s="129"/>
    </row>
    <row r="135" spans="1:19" s="26" customFormat="1" ht="25.5" x14ac:dyDescent="0.2">
      <c r="A135" s="131"/>
      <c r="B135" s="147" t="s">
        <v>72</v>
      </c>
      <c r="C135" s="131">
        <v>19</v>
      </c>
      <c r="D135" s="118" t="s">
        <v>19</v>
      </c>
      <c r="E135" s="113">
        <v>0</v>
      </c>
      <c r="F135" s="112">
        <v>0</v>
      </c>
      <c r="G135" s="166">
        <f t="shared" si="4"/>
        <v>0</v>
      </c>
      <c r="H135" s="214">
        <f t="shared" si="5"/>
        <v>0</v>
      </c>
      <c r="I135" s="124"/>
    </row>
    <row r="136" spans="1:19" s="26" customFormat="1" ht="13.5" thickBot="1" x14ac:dyDescent="0.25">
      <c r="A136" s="181"/>
      <c r="B136" s="182"/>
      <c r="C136" s="181"/>
      <c r="D136" s="183"/>
      <c r="E136" s="218"/>
      <c r="F136" s="219"/>
      <c r="G136" s="179"/>
      <c r="H136" s="179"/>
      <c r="I136" s="124"/>
    </row>
    <row r="137" spans="1:19" s="26" customFormat="1" x14ac:dyDescent="0.2">
      <c r="A137" s="80"/>
      <c r="B137" s="81" t="s">
        <v>15</v>
      </c>
      <c r="C137" s="82"/>
      <c r="D137" s="83"/>
      <c r="E137" s="170"/>
      <c r="F137" s="170"/>
      <c r="G137" s="170">
        <f>SUM(G122:G135)</f>
        <v>0</v>
      </c>
      <c r="H137" s="170">
        <f>SUM(H122:H136)</f>
        <v>0</v>
      </c>
      <c r="I137" s="124"/>
    </row>
    <row r="138" spans="1:19" s="26" customFormat="1" x14ac:dyDescent="0.2">
      <c r="A138" s="60"/>
      <c r="B138" s="119"/>
      <c r="C138" s="120"/>
      <c r="D138" s="118"/>
      <c r="E138" s="172"/>
      <c r="F138" s="171"/>
      <c r="G138" s="171"/>
      <c r="H138" s="172"/>
      <c r="I138" s="124"/>
    </row>
    <row r="139" spans="1:19" s="26" customFormat="1" x14ac:dyDescent="0.2">
      <c r="A139" s="121" t="s">
        <v>35</v>
      </c>
      <c r="B139" s="125" t="s">
        <v>34</v>
      </c>
      <c r="C139" s="120"/>
      <c r="D139" s="118"/>
      <c r="E139" s="172"/>
      <c r="F139" s="171"/>
      <c r="G139" s="171"/>
      <c r="H139" s="172"/>
      <c r="I139" s="124"/>
    </row>
    <row r="140" spans="1:19" s="26" customFormat="1" ht="38.25" x14ac:dyDescent="0.2">
      <c r="A140" s="131"/>
      <c r="B140" s="136" t="s">
        <v>42</v>
      </c>
      <c r="C140" s="145">
        <f>(10.5+7)*0.3</f>
        <v>5.25</v>
      </c>
      <c r="D140" s="141" t="s">
        <v>44</v>
      </c>
      <c r="E140" s="220">
        <v>0</v>
      </c>
      <c r="F140" s="221">
        <v>0</v>
      </c>
      <c r="G140" s="168">
        <f t="shared" ref="G140" si="6">C140*E140</f>
        <v>0</v>
      </c>
      <c r="H140" s="168">
        <f t="shared" ref="H140:H144" si="7">C140*F140</f>
        <v>0</v>
      </c>
      <c r="I140" s="124"/>
    </row>
    <row r="141" spans="1:19" s="26" customFormat="1" ht="38.25" x14ac:dyDescent="0.2">
      <c r="A141" s="132"/>
      <c r="B141" s="227" t="s">
        <v>60</v>
      </c>
      <c r="C141" s="143">
        <v>1</v>
      </c>
      <c r="D141" s="185" t="s">
        <v>2</v>
      </c>
      <c r="E141" s="220">
        <v>0</v>
      </c>
      <c r="F141" s="275">
        <v>0</v>
      </c>
      <c r="G141" s="168">
        <f>C141*E141</f>
        <v>0</v>
      </c>
      <c r="H141" s="168">
        <f t="shared" si="7"/>
        <v>0</v>
      </c>
      <c r="I141" s="124"/>
    </row>
    <row r="142" spans="1:19" s="26" customFormat="1" ht="25.5" x14ac:dyDescent="0.2">
      <c r="A142" s="132"/>
      <c r="B142" s="227" t="s">
        <v>62</v>
      </c>
      <c r="C142" s="143">
        <v>1</v>
      </c>
      <c r="D142" s="185" t="s">
        <v>2</v>
      </c>
      <c r="E142" s="220">
        <v>0</v>
      </c>
      <c r="F142" s="275">
        <v>0</v>
      </c>
      <c r="G142" s="168">
        <f t="shared" ref="G142:G144" si="8">C142*E142</f>
        <v>0</v>
      </c>
      <c r="H142" s="168">
        <f t="shared" si="7"/>
        <v>0</v>
      </c>
      <c r="I142" s="124"/>
    </row>
    <row r="143" spans="1:19" s="26" customFormat="1" ht="38.25" x14ac:dyDescent="0.2">
      <c r="A143" s="132"/>
      <c r="B143" s="227" t="s">
        <v>61</v>
      </c>
      <c r="C143" s="184">
        <v>1</v>
      </c>
      <c r="D143" s="185" t="s">
        <v>2</v>
      </c>
      <c r="E143" s="275">
        <v>0</v>
      </c>
      <c r="F143" s="275">
        <v>0</v>
      </c>
      <c r="G143" s="168">
        <f t="shared" si="8"/>
        <v>0</v>
      </c>
      <c r="H143" s="168">
        <f t="shared" si="7"/>
        <v>0</v>
      </c>
      <c r="I143" s="142"/>
      <c r="J143" s="73"/>
      <c r="K143" s="73"/>
      <c r="L143" s="73"/>
      <c r="M143" s="73"/>
      <c r="N143" s="73"/>
      <c r="O143" s="73"/>
      <c r="P143" s="73"/>
      <c r="Q143" s="73"/>
      <c r="R143" s="73"/>
      <c r="S143" s="73"/>
    </row>
    <row r="144" spans="1:19" s="26" customFormat="1" ht="25.5" x14ac:dyDescent="0.2">
      <c r="A144" s="132"/>
      <c r="B144" s="227" t="s">
        <v>57</v>
      </c>
      <c r="C144" s="184">
        <v>1</v>
      </c>
      <c r="D144" s="185" t="s">
        <v>2</v>
      </c>
      <c r="E144" s="275">
        <v>0</v>
      </c>
      <c r="F144" s="275">
        <v>0</v>
      </c>
      <c r="G144" s="168">
        <f t="shared" si="8"/>
        <v>0</v>
      </c>
      <c r="H144" s="168">
        <f t="shared" si="7"/>
        <v>0</v>
      </c>
      <c r="I144" s="142"/>
      <c r="J144" s="73"/>
      <c r="K144" s="73"/>
      <c r="L144" s="73"/>
      <c r="M144" s="73"/>
      <c r="N144" s="73"/>
      <c r="O144" s="73"/>
      <c r="P144" s="73"/>
      <c r="Q144" s="73"/>
      <c r="R144" s="73"/>
      <c r="S144" s="73"/>
    </row>
    <row r="145" spans="1:12" s="135" customFormat="1" x14ac:dyDescent="0.2">
      <c r="A145" s="121"/>
      <c r="B145" s="125"/>
      <c r="C145" s="71"/>
      <c r="D145" s="118"/>
      <c r="E145" s="172"/>
      <c r="F145" s="171"/>
      <c r="G145" s="171"/>
      <c r="H145" s="168"/>
      <c r="I145" s="140"/>
    </row>
    <row r="146" spans="1:12" s="135" customFormat="1" x14ac:dyDescent="0.2">
      <c r="A146" s="122"/>
      <c r="B146" s="126" t="s">
        <v>31</v>
      </c>
      <c r="C146" s="71"/>
      <c r="D146" s="118"/>
      <c r="E146" s="172"/>
      <c r="F146" s="171"/>
      <c r="G146" s="171"/>
      <c r="H146" s="172"/>
      <c r="I146" s="140"/>
    </row>
    <row r="147" spans="1:12" x14ac:dyDescent="0.2">
      <c r="A147" s="132" t="s">
        <v>43</v>
      </c>
      <c r="B147" s="133" t="s">
        <v>96</v>
      </c>
      <c r="C147" s="146">
        <v>1</v>
      </c>
      <c r="D147" s="144" t="s">
        <v>2</v>
      </c>
      <c r="E147" s="222">
        <v>0</v>
      </c>
      <c r="F147" s="222">
        <v>0</v>
      </c>
      <c r="G147" s="169">
        <f>C147*E147</f>
        <v>0</v>
      </c>
      <c r="H147" s="169">
        <f t="shared" ref="H147" si="9">C147*F147</f>
        <v>0</v>
      </c>
      <c r="I147" s="123"/>
      <c r="J147" s="26"/>
      <c r="K147" s="26"/>
      <c r="L147" s="26"/>
    </row>
    <row r="148" spans="1:12" x14ac:dyDescent="0.2">
      <c r="A148" s="122" t="s">
        <v>39</v>
      </c>
      <c r="B148" s="137" t="s">
        <v>97</v>
      </c>
      <c r="C148" s="71">
        <v>1</v>
      </c>
      <c r="D148" s="118" t="s">
        <v>2</v>
      </c>
      <c r="E148" s="222">
        <v>0</v>
      </c>
      <c r="F148" s="222">
        <v>0</v>
      </c>
      <c r="G148" s="171">
        <f>C148*E148</f>
        <v>0</v>
      </c>
      <c r="H148" s="169">
        <f>C148*F148</f>
        <v>0</v>
      </c>
      <c r="I148" s="123"/>
      <c r="J148" s="26"/>
      <c r="K148" s="26"/>
      <c r="L148" s="26"/>
    </row>
    <row r="149" spans="1:12" x14ac:dyDescent="0.2">
      <c r="A149" s="132" t="s">
        <v>52</v>
      </c>
      <c r="B149" s="186" t="s">
        <v>98</v>
      </c>
      <c r="C149" s="71">
        <v>1</v>
      </c>
      <c r="D149" s="72" t="s">
        <v>2</v>
      </c>
      <c r="E149" s="222">
        <v>0</v>
      </c>
      <c r="F149" s="222">
        <v>0</v>
      </c>
      <c r="G149" s="168">
        <f t="shared" ref="G149:G152" si="10">C149*E149</f>
        <v>0</v>
      </c>
      <c r="H149" s="168">
        <f>C149*F149</f>
        <v>0</v>
      </c>
      <c r="I149" s="123"/>
      <c r="J149" s="26"/>
      <c r="K149" s="26"/>
      <c r="L149" s="26"/>
    </row>
    <row r="150" spans="1:12" x14ac:dyDescent="0.2">
      <c r="A150" s="236"/>
      <c r="B150" s="186" t="s">
        <v>58</v>
      </c>
      <c r="C150" s="71">
        <v>4</v>
      </c>
      <c r="D150" s="72" t="s">
        <v>2</v>
      </c>
      <c r="E150" s="222">
        <v>0</v>
      </c>
      <c r="F150" s="222">
        <v>0</v>
      </c>
      <c r="G150" s="168">
        <f t="shared" si="10"/>
        <v>0</v>
      </c>
      <c r="H150" s="168">
        <f>C150*F150</f>
        <v>0</v>
      </c>
      <c r="I150" s="123"/>
      <c r="J150" s="26"/>
      <c r="K150" s="26"/>
      <c r="L150" s="26"/>
    </row>
    <row r="151" spans="1:12" s="26" customFormat="1" x14ac:dyDescent="0.2">
      <c r="A151" s="132"/>
      <c r="B151" s="186" t="s">
        <v>40</v>
      </c>
      <c r="C151" s="71">
        <v>2</v>
      </c>
      <c r="D151" s="72" t="s">
        <v>2</v>
      </c>
      <c r="E151" s="222">
        <v>0</v>
      </c>
      <c r="F151" s="222">
        <v>0</v>
      </c>
      <c r="G151" s="168">
        <f t="shared" si="10"/>
        <v>0</v>
      </c>
      <c r="H151" s="168">
        <f>C151*F151</f>
        <v>0</v>
      </c>
      <c r="I151" s="123"/>
    </row>
    <row r="152" spans="1:12" s="26" customFormat="1" ht="15" x14ac:dyDescent="0.25">
      <c r="A152" s="132"/>
      <c r="B152" s="186" t="s">
        <v>41</v>
      </c>
      <c r="C152" s="71">
        <v>1</v>
      </c>
      <c r="D152" s="72" t="s">
        <v>2</v>
      </c>
      <c r="E152" s="222">
        <v>0</v>
      </c>
      <c r="F152" s="222">
        <v>0</v>
      </c>
      <c r="G152" s="168">
        <f t="shared" si="10"/>
        <v>0</v>
      </c>
      <c r="H152" s="168">
        <f>C152*F152</f>
        <v>0</v>
      </c>
      <c r="I152" s="128"/>
      <c r="J152" s="127"/>
      <c r="K152" s="127"/>
      <c r="L152" s="127"/>
    </row>
    <row r="153" spans="1:12" s="26" customFormat="1" ht="15" x14ac:dyDescent="0.25">
      <c r="A153" s="132" t="s">
        <v>85</v>
      </c>
      <c r="B153" s="186" t="s">
        <v>99</v>
      </c>
      <c r="C153" s="71">
        <v>1</v>
      </c>
      <c r="D153" s="72" t="s">
        <v>2</v>
      </c>
      <c r="E153" s="222">
        <v>0</v>
      </c>
      <c r="F153" s="222">
        <v>0</v>
      </c>
      <c r="G153" s="168">
        <f t="shared" ref="G153:G154" si="11">C153*E153</f>
        <v>0</v>
      </c>
      <c r="H153" s="168">
        <f t="shared" ref="H153:H157" si="12">C153*F153</f>
        <v>0</v>
      </c>
      <c r="I153" s="128"/>
      <c r="J153" s="127"/>
      <c r="K153" s="127"/>
      <c r="L153" s="127"/>
    </row>
    <row r="154" spans="1:12" s="26" customFormat="1" ht="15" x14ac:dyDescent="0.25">
      <c r="A154" s="132" t="s">
        <v>86</v>
      </c>
      <c r="B154" s="186" t="s">
        <v>100</v>
      </c>
      <c r="C154" s="71">
        <v>1</v>
      </c>
      <c r="D154" s="72" t="s">
        <v>2</v>
      </c>
      <c r="E154" s="222">
        <v>0</v>
      </c>
      <c r="F154" s="222">
        <v>0</v>
      </c>
      <c r="G154" s="168">
        <f t="shared" si="11"/>
        <v>0</v>
      </c>
      <c r="H154" s="168">
        <f t="shared" si="12"/>
        <v>0</v>
      </c>
      <c r="I154" s="128"/>
      <c r="J154" s="127"/>
      <c r="K154" s="127"/>
      <c r="L154" s="127"/>
    </row>
    <row r="155" spans="1:12" x14ac:dyDescent="0.2">
      <c r="A155" s="132"/>
      <c r="B155" s="133" t="s">
        <v>90</v>
      </c>
      <c r="C155" s="71">
        <v>1</v>
      </c>
      <c r="D155" s="72" t="s">
        <v>2</v>
      </c>
      <c r="E155" s="222">
        <v>0</v>
      </c>
      <c r="F155" s="222">
        <v>0</v>
      </c>
      <c r="G155" s="168">
        <f>C155*E155</f>
        <v>0</v>
      </c>
      <c r="H155" s="168">
        <f>C155*F155</f>
        <v>0</v>
      </c>
    </row>
    <row r="156" spans="1:12" x14ac:dyDescent="0.2">
      <c r="A156" s="132" t="s">
        <v>91</v>
      </c>
      <c r="B156" s="133" t="s">
        <v>88</v>
      </c>
      <c r="C156" s="71">
        <v>1</v>
      </c>
      <c r="D156" s="72" t="s">
        <v>2</v>
      </c>
      <c r="E156" s="222">
        <v>0</v>
      </c>
      <c r="F156" s="222">
        <v>0</v>
      </c>
      <c r="G156" s="168">
        <f t="shared" ref="G156:G157" si="13">C156*E156</f>
        <v>0</v>
      </c>
      <c r="H156" s="168">
        <f>C156*F156</f>
        <v>0</v>
      </c>
    </row>
    <row r="157" spans="1:12" x14ac:dyDescent="0.2">
      <c r="A157" s="132" t="s">
        <v>87</v>
      </c>
      <c r="B157" s="133" t="s">
        <v>89</v>
      </c>
      <c r="C157" s="71">
        <v>1</v>
      </c>
      <c r="D157" s="72" t="s">
        <v>2</v>
      </c>
      <c r="E157" s="222">
        <v>0</v>
      </c>
      <c r="F157" s="222">
        <v>0</v>
      </c>
      <c r="G157" s="168">
        <f t="shared" si="13"/>
        <v>0</v>
      </c>
      <c r="H157" s="168">
        <f t="shared" si="12"/>
        <v>0</v>
      </c>
    </row>
    <row r="158" spans="1:12" x14ac:dyDescent="0.2">
      <c r="A158" s="131" t="s">
        <v>94</v>
      </c>
      <c r="B158" s="276" t="s">
        <v>95</v>
      </c>
      <c r="C158" s="277">
        <v>1</v>
      </c>
      <c r="D158" s="141" t="s">
        <v>2</v>
      </c>
      <c r="E158" s="222">
        <v>0</v>
      </c>
      <c r="F158" s="222">
        <v>0</v>
      </c>
      <c r="G158" s="168">
        <f t="shared" ref="G158" si="14">C158*E158</f>
        <v>0</v>
      </c>
      <c r="H158" s="168">
        <f t="shared" ref="H158" si="15">C158*F158</f>
        <v>0</v>
      </c>
    </row>
    <row r="159" spans="1:12" s="26" customFormat="1" ht="15.75" thickBot="1" x14ac:dyDescent="0.3">
      <c r="A159" s="231"/>
      <c r="B159" s="182"/>
      <c r="C159" s="228"/>
      <c r="D159" s="229"/>
      <c r="E159" s="232"/>
      <c r="F159" s="230"/>
      <c r="G159" s="176"/>
      <c r="H159" s="176"/>
      <c r="I159" s="128"/>
      <c r="J159" s="127"/>
      <c r="K159" s="127"/>
      <c r="L159" s="127"/>
    </row>
    <row r="160" spans="1:12" s="26" customFormat="1" ht="24.75" customHeight="1" x14ac:dyDescent="0.25">
      <c r="A160" s="178"/>
      <c r="B160" s="81" t="s">
        <v>25</v>
      </c>
      <c r="C160" s="82"/>
      <c r="D160" s="83"/>
      <c r="E160" s="170"/>
      <c r="F160" s="170"/>
      <c r="G160" s="170">
        <f>SUM(G140:G159)</f>
        <v>0</v>
      </c>
      <c r="H160" s="170">
        <f>SUM(H140:H159)</f>
        <v>0</v>
      </c>
      <c r="I160" s="130"/>
      <c r="J160" s="127"/>
      <c r="K160" s="127"/>
      <c r="L160" s="127"/>
    </row>
    <row r="161" spans="1:72" s="26" customFormat="1" ht="15" x14ac:dyDescent="0.25">
      <c r="A161" s="63"/>
      <c r="B161" s="22"/>
      <c r="C161" s="71"/>
      <c r="D161" s="72"/>
      <c r="E161" s="164"/>
      <c r="F161" s="165"/>
      <c r="G161" s="165"/>
      <c r="H161" s="164"/>
      <c r="I161" s="130"/>
      <c r="J161" s="127"/>
      <c r="K161" s="127"/>
      <c r="L161" s="127"/>
    </row>
    <row r="162" spans="1:72" s="26" customFormat="1" ht="27" customHeight="1" x14ac:dyDescent="0.25">
      <c r="A162" s="109" t="s">
        <v>37</v>
      </c>
      <c r="B162" s="234" t="s">
        <v>36</v>
      </c>
      <c r="C162" s="41"/>
      <c r="D162" s="64"/>
      <c r="E162" s="174"/>
      <c r="F162" s="173"/>
      <c r="G162" s="173"/>
      <c r="H162" s="174"/>
      <c r="I162" s="130"/>
      <c r="J162" s="127"/>
      <c r="K162" s="127"/>
      <c r="L162" s="127"/>
    </row>
    <row r="163" spans="1:72" s="26" customFormat="1" ht="25.5" x14ac:dyDescent="0.25">
      <c r="A163" s="109"/>
      <c r="B163" s="235" t="s">
        <v>79</v>
      </c>
      <c r="C163" s="77">
        <f>SUM(737)*0.12</f>
        <v>88.44</v>
      </c>
      <c r="D163" s="78" t="s">
        <v>44</v>
      </c>
      <c r="E163" s="200">
        <v>0</v>
      </c>
      <c r="F163" s="200">
        <v>0</v>
      </c>
      <c r="G163" s="200">
        <f>C163*E163</f>
        <v>0</v>
      </c>
      <c r="H163" s="113">
        <f>C163*F163</f>
        <v>0</v>
      </c>
      <c r="I163" s="130"/>
      <c r="J163" s="127"/>
      <c r="K163" s="127"/>
      <c r="L163" s="127"/>
    </row>
    <row r="164" spans="1:72" ht="38.25" x14ac:dyDescent="0.2">
      <c r="A164" s="74"/>
      <c r="B164" s="75" t="s">
        <v>78</v>
      </c>
      <c r="C164" s="143">
        <v>737</v>
      </c>
      <c r="D164" s="39" t="s">
        <v>19</v>
      </c>
      <c r="E164" s="216">
        <v>0</v>
      </c>
      <c r="F164" s="215">
        <v>0</v>
      </c>
      <c r="G164" s="166">
        <f>C164*E164</f>
        <v>0</v>
      </c>
      <c r="H164" s="166">
        <f>C164*F164</f>
        <v>0</v>
      </c>
      <c r="I164" s="128"/>
    </row>
    <row r="165" spans="1:72" s="26" customFormat="1" ht="15" x14ac:dyDescent="0.25">
      <c r="A165" s="74"/>
      <c r="B165" s="75" t="s">
        <v>77</v>
      </c>
      <c r="C165" s="143">
        <v>737</v>
      </c>
      <c r="D165" s="39" t="s">
        <v>19</v>
      </c>
      <c r="E165" s="216">
        <v>0</v>
      </c>
      <c r="F165" s="215">
        <v>0</v>
      </c>
      <c r="G165" s="166">
        <f t="shared" ref="G165" si="16">C165*E165</f>
        <v>0</v>
      </c>
      <c r="H165" s="166">
        <f t="shared" ref="H165" si="17">C165*F165</f>
        <v>0</v>
      </c>
      <c r="I165" s="130"/>
      <c r="J165" s="127"/>
      <c r="K165" s="127"/>
      <c r="L165" s="127"/>
    </row>
    <row r="166" spans="1:72" ht="25.5" x14ac:dyDescent="0.2">
      <c r="A166" s="58"/>
      <c r="B166" s="186" t="s">
        <v>51</v>
      </c>
      <c r="C166" s="143">
        <v>66</v>
      </c>
      <c r="D166" s="39" t="s">
        <v>19</v>
      </c>
      <c r="E166" s="226">
        <v>0</v>
      </c>
      <c r="F166" s="165">
        <v>0</v>
      </c>
      <c r="G166" s="168">
        <f>C166*E166</f>
        <v>0</v>
      </c>
      <c r="H166" s="168">
        <f>C166*F166</f>
        <v>0</v>
      </c>
    </row>
    <row r="167" spans="1:72" customFormat="1" ht="15.75" thickBot="1" x14ac:dyDescent="0.3">
      <c r="A167" s="237"/>
      <c r="B167" s="75"/>
      <c r="C167" s="143"/>
      <c r="D167" s="39"/>
      <c r="E167" s="216"/>
      <c r="F167" s="215"/>
      <c r="G167" s="166"/>
      <c r="H167" s="166"/>
      <c r="I167" s="130"/>
      <c r="J167" s="127"/>
      <c r="K167" s="127"/>
      <c r="L167" s="127"/>
    </row>
    <row r="168" spans="1:72" ht="15" x14ac:dyDescent="0.25">
      <c r="A168" s="110"/>
      <c r="B168" s="115" t="s">
        <v>16</v>
      </c>
      <c r="C168" s="116"/>
      <c r="D168" s="117"/>
      <c r="E168" s="167"/>
      <c r="F168" s="167"/>
      <c r="G168" s="167">
        <f>SUM(G163:G166)</f>
        <v>0</v>
      </c>
      <c r="H168" s="240">
        <f>SUM(H163:H166)</f>
        <v>0</v>
      </c>
      <c r="I168" s="270"/>
      <c r="J168" s="271"/>
      <c r="K168" s="271"/>
      <c r="L168" s="271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  <c r="AK168" s="70"/>
      <c r="AL168" s="70"/>
      <c r="AM168" s="70"/>
      <c r="AN168" s="70"/>
      <c r="AO168" s="70"/>
      <c r="AP168" s="70"/>
      <c r="AQ168" s="70"/>
      <c r="AR168" s="70"/>
      <c r="AS168" s="70"/>
      <c r="AT168" s="70"/>
      <c r="AU168" s="70"/>
      <c r="AV168" s="70"/>
      <c r="AW168" s="70"/>
      <c r="AX168" s="70"/>
      <c r="AY168" s="70"/>
      <c r="AZ168" s="70"/>
      <c r="BA168" s="70"/>
      <c r="BB168" s="70"/>
      <c r="BC168" s="70"/>
      <c r="BD168" s="70"/>
      <c r="BE168" s="70"/>
      <c r="BF168" s="70"/>
      <c r="BG168" s="70"/>
      <c r="BH168" s="70"/>
      <c r="BI168" s="70"/>
      <c r="BJ168" s="70"/>
      <c r="BK168" s="70"/>
      <c r="BL168" s="70"/>
      <c r="BM168" s="70"/>
      <c r="BN168" s="70"/>
      <c r="BO168" s="70"/>
      <c r="BP168" s="70"/>
      <c r="BQ168" s="70"/>
      <c r="BR168" s="70"/>
      <c r="BS168" s="70"/>
      <c r="BT168" s="70"/>
    </row>
    <row r="169" spans="1:72" ht="15" x14ac:dyDescent="0.25">
      <c r="A169" s="60"/>
      <c r="B169" s="244"/>
      <c r="C169" s="245"/>
      <c r="D169" s="246"/>
      <c r="E169" s="247"/>
      <c r="F169" s="248"/>
      <c r="G169" s="249"/>
      <c r="H169" s="268"/>
      <c r="I169" s="272"/>
      <c r="J169" s="273"/>
      <c r="K169" s="273"/>
      <c r="L169" s="273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F169" s="70"/>
      <c r="AG169" s="70"/>
      <c r="AH169" s="70"/>
      <c r="AI169" s="70"/>
      <c r="AJ169" s="70"/>
      <c r="AK169" s="70"/>
      <c r="AL169" s="70"/>
      <c r="AM169" s="70"/>
      <c r="AN169" s="70"/>
      <c r="AO169" s="70"/>
      <c r="AP169" s="70"/>
      <c r="AQ169" s="70"/>
      <c r="AR169" s="70"/>
      <c r="AS169" s="70"/>
      <c r="AT169" s="70"/>
      <c r="AU169" s="70"/>
      <c r="AV169" s="70"/>
      <c r="AW169" s="70"/>
      <c r="AX169" s="70"/>
      <c r="AY169" s="70"/>
      <c r="AZ169" s="70"/>
      <c r="BA169" s="70"/>
      <c r="BB169" s="70"/>
      <c r="BC169" s="70"/>
      <c r="BD169" s="70"/>
      <c r="BE169" s="70"/>
      <c r="BF169" s="70"/>
      <c r="BG169" s="70"/>
      <c r="BH169" s="70"/>
      <c r="BI169" s="70"/>
      <c r="BJ169" s="70"/>
      <c r="BK169" s="70"/>
      <c r="BL169" s="70"/>
      <c r="BM169" s="70"/>
      <c r="BN169" s="70"/>
      <c r="BO169" s="70"/>
      <c r="BP169" s="70"/>
      <c r="BQ169" s="70"/>
      <c r="BR169" s="70"/>
      <c r="BS169" s="70"/>
      <c r="BT169" s="70"/>
    </row>
    <row r="170" spans="1:72" x14ac:dyDescent="0.2">
      <c r="A170" s="58" t="s">
        <v>54</v>
      </c>
      <c r="B170" s="154" t="s">
        <v>82</v>
      </c>
      <c r="C170" s="71"/>
      <c r="D170" s="72"/>
      <c r="E170" s="164"/>
      <c r="F170" s="165"/>
      <c r="G170" s="165"/>
      <c r="H170" s="267"/>
      <c r="I170" s="274"/>
      <c r="J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70"/>
      <c r="AF170" s="70"/>
      <c r="AG170" s="70"/>
      <c r="AH170" s="70"/>
      <c r="AI170" s="70"/>
      <c r="AJ170" s="70"/>
      <c r="AK170" s="70"/>
      <c r="AL170" s="70"/>
      <c r="AM170" s="70"/>
      <c r="AN170" s="70"/>
      <c r="AO170" s="70"/>
      <c r="AP170" s="70"/>
      <c r="AQ170" s="70"/>
      <c r="AR170" s="70"/>
      <c r="AS170" s="70"/>
      <c r="AT170" s="70"/>
      <c r="AU170" s="70"/>
      <c r="AV170" s="70"/>
      <c r="AW170" s="70"/>
      <c r="AX170" s="70"/>
      <c r="AY170" s="70"/>
      <c r="AZ170" s="70"/>
      <c r="BA170" s="70"/>
      <c r="BB170" s="70"/>
      <c r="BC170" s="70"/>
      <c r="BD170" s="70"/>
      <c r="BE170" s="70"/>
      <c r="BF170" s="70"/>
      <c r="BG170" s="70"/>
      <c r="BH170" s="70"/>
      <c r="BI170" s="70"/>
      <c r="BJ170" s="70"/>
      <c r="BK170" s="70"/>
      <c r="BL170" s="70"/>
      <c r="BM170" s="70"/>
      <c r="BN170" s="70"/>
      <c r="BO170" s="70"/>
      <c r="BP170" s="70"/>
      <c r="BQ170" s="70"/>
      <c r="BR170" s="70"/>
      <c r="BS170" s="70"/>
      <c r="BT170" s="70"/>
    </row>
    <row r="171" spans="1:72" ht="15" x14ac:dyDescent="0.2">
      <c r="A171" s="58"/>
      <c r="B171" s="238" t="s">
        <v>92</v>
      </c>
      <c r="C171" s="71">
        <f>C166+C164</f>
        <v>803</v>
      </c>
      <c r="D171" s="39" t="s">
        <v>19</v>
      </c>
      <c r="E171" s="226">
        <v>0</v>
      </c>
      <c r="F171" s="165">
        <v>0</v>
      </c>
      <c r="G171" s="168">
        <f>C171*E171</f>
        <v>0</v>
      </c>
      <c r="H171" s="168">
        <f>C171*F171</f>
        <v>0</v>
      </c>
      <c r="I171" s="253"/>
      <c r="J171" s="254"/>
      <c r="K171" s="254"/>
      <c r="L171" s="254"/>
      <c r="M171" s="254"/>
      <c r="N171" s="254"/>
      <c r="O171" s="254"/>
      <c r="P171" s="254"/>
      <c r="Q171" s="254"/>
      <c r="R171" s="254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  <c r="AE171" s="70"/>
      <c r="AF171" s="70"/>
      <c r="AG171" s="70"/>
      <c r="AH171" s="70"/>
      <c r="AI171" s="70"/>
      <c r="AJ171" s="70"/>
      <c r="AK171" s="70"/>
      <c r="AL171" s="70"/>
      <c r="AM171" s="70"/>
      <c r="AN171" s="70"/>
      <c r="AO171" s="70"/>
      <c r="AP171" s="70"/>
      <c r="AQ171" s="70"/>
      <c r="AR171" s="70"/>
      <c r="AS171" s="70"/>
      <c r="AT171" s="70"/>
      <c r="AU171" s="70"/>
      <c r="AV171" s="70"/>
      <c r="AW171" s="70"/>
      <c r="AX171" s="70"/>
      <c r="AY171" s="70"/>
      <c r="AZ171" s="70"/>
      <c r="BA171" s="70"/>
      <c r="BB171" s="70"/>
      <c r="BC171" s="70"/>
      <c r="BD171" s="70"/>
      <c r="BE171" s="70"/>
      <c r="BF171" s="70"/>
      <c r="BG171" s="70"/>
      <c r="BH171" s="70"/>
      <c r="BI171" s="70"/>
      <c r="BJ171" s="70"/>
      <c r="BK171" s="70"/>
      <c r="BL171" s="70"/>
      <c r="BM171" s="70"/>
      <c r="BN171" s="70"/>
      <c r="BO171" s="70"/>
      <c r="BP171" s="70"/>
      <c r="BQ171" s="70"/>
      <c r="BR171" s="70"/>
      <c r="BS171" s="70"/>
      <c r="BT171" s="70"/>
    </row>
    <row r="172" spans="1:72" x14ac:dyDescent="0.2">
      <c r="A172" s="260"/>
      <c r="B172" s="260"/>
      <c r="C172" s="261"/>
      <c r="D172" s="262"/>
      <c r="E172" s="263"/>
      <c r="F172" s="264"/>
      <c r="G172" s="217"/>
      <c r="H172" s="269"/>
      <c r="I172" s="253"/>
      <c r="J172" s="254"/>
      <c r="K172" s="254"/>
      <c r="L172" s="254"/>
      <c r="M172" s="254"/>
      <c r="N172" s="254"/>
      <c r="O172" s="254"/>
      <c r="P172" s="254"/>
      <c r="Q172" s="254"/>
      <c r="R172" s="254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  <c r="AD172" s="70"/>
      <c r="AE172" s="70"/>
      <c r="AF172" s="70"/>
      <c r="AG172" s="70"/>
      <c r="AH172" s="70"/>
      <c r="AI172" s="70"/>
      <c r="AJ172" s="70"/>
      <c r="AK172" s="70"/>
      <c r="AL172" s="70"/>
      <c r="AM172" s="70"/>
      <c r="AN172" s="70"/>
      <c r="AO172" s="70"/>
      <c r="AP172" s="70"/>
      <c r="AQ172" s="70"/>
      <c r="AR172" s="70"/>
      <c r="AS172" s="70"/>
      <c r="AT172" s="70"/>
      <c r="AU172" s="70"/>
      <c r="AV172" s="70"/>
      <c r="AW172" s="70"/>
      <c r="AX172" s="70"/>
      <c r="AY172" s="70"/>
      <c r="AZ172" s="70"/>
      <c r="BA172" s="70"/>
      <c r="BB172" s="70"/>
      <c r="BC172" s="70"/>
      <c r="BD172" s="70"/>
      <c r="BE172" s="70"/>
      <c r="BF172" s="70"/>
      <c r="BG172" s="70"/>
      <c r="BH172" s="70"/>
      <c r="BI172" s="70"/>
      <c r="BJ172" s="70"/>
      <c r="BK172" s="70"/>
      <c r="BL172" s="70"/>
      <c r="BM172" s="70"/>
      <c r="BN172" s="70"/>
      <c r="BO172" s="70"/>
      <c r="BP172" s="70"/>
      <c r="BQ172" s="70"/>
      <c r="BR172" s="70"/>
      <c r="BS172" s="70"/>
      <c r="BT172" s="70"/>
    </row>
    <row r="173" spans="1:72" s="259" customFormat="1" x14ac:dyDescent="0.2">
      <c r="A173" s="265"/>
      <c r="B173" s="266" t="s">
        <v>83</v>
      </c>
      <c r="C173" s="116"/>
      <c r="D173" s="117"/>
      <c r="E173" s="167"/>
      <c r="F173" s="167"/>
      <c r="G173" s="167">
        <f>G171</f>
        <v>0</v>
      </c>
      <c r="H173" s="240">
        <f>H171</f>
        <v>0</v>
      </c>
      <c r="I173" s="253"/>
      <c r="J173" s="254"/>
      <c r="K173" s="254"/>
      <c r="L173" s="254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70"/>
      <c r="AH173" s="70"/>
      <c r="AI173" s="70"/>
      <c r="AJ173" s="70"/>
      <c r="AK173" s="70"/>
      <c r="AL173" s="70"/>
      <c r="AM173" s="70"/>
      <c r="AN173" s="70"/>
      <c r="AO173" s="70"/>
      <c r="AP173" s="70"/>
      <c r="AQ173" s="70"/>
      <c r="AR173" s="70"/>
      <c r="AS173" s="70"/>
      <c r="AT173" s="70"/>
      <c r="AU173" s="70"/>
      <c r="AV173" s="70"/>
      <c r="AW173" s="70"/>
      <c r="AX173" s="70"/>
      <c r="AY173" s="70"/>
      <c r="AZ173" s="70"/>
      <c r="BA173" s="70"/>
      <c r="BB173" s="70"/>
      <c r="BC173" s="70"/>
      <c r="BD173" s="70"/>
      <c r="BE173" s="70"/>
      <c r="BF173" s="70"/>
      <c r="BG173" s="70"/>
      <c r="BH173" s="70"/>
      <c r="BI173" s="70"/>
      <c r="BJ173" s="70"/>
      <c r="BK173" s="70"/>
      <c r="BL173" s="70"/>
      <c r="BM173" s="70"/>
      <c r="BN173" s="70"/>
      <c r="BO173" s="70"/>
      <c r="BP173" s="70"/>
      <c r="BQ173" s="70"/>
      <c r="BR173" s="70"/>
      <c r="BS173" s="70"/>
      <c r="BT173" s="70"/>
    </row>
    <row r="174" spans="1:72" s="254" customFormat="1" x14ac:dyDescent="0.2">
      <c r="A174" s="250"/>
      <c r="B174" s="251"/>
      <c r="C174" s="252"/>
      <c r="D174" s="193"/>
      <c r="E174" s="175"/>
      <c r="F174" s="175"/>
      <c r="G174" s="175"/>
      <c r="H174" s="175"/>
      <c r="I174" s="253"/>
    </row>
    <row r="175" spans="1:72" s="259" customFormat="1" ht="15" x14ac:dyDescent="0.25">
      <c r="A175" s="60"/>
      <c r="B175" s="255" t="s">
        <v>17</v>
      </c>
      <c r="C175" s="256"/>
      <c r="D175" s="256"/>
      <c r="E175" s="257"/>
      <c r="F175" s="258"/>
      <c r="G175" s="167">
        <f>G173+G168+G160+G137+G118</f>
        <v>0</v>
      </c>
      <c r="H175" s="240">
        <f>H173+H168+H160+H137+H118</f>
        <v>0</v>
      </c>
      <c r="I175" s="270"/>
      <c r="J175" s="271"/>
      <c r="K175" s="271"/>
      <c r="L175" s="271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0"/>
      <c r="AE175" s="70"/>
      <c r="AF175" s="70"/>
      <c r="AG175" s="70"/>
      <c r="AH175" s="70"/>
      <c r="AI175" s="70"/>
      <c r="AJ175" s="70"/>
      <c r="AK175" s="70"/>
      <c r="AL175" s="70"/>
      <c r="AM175" s="70"/>
      <c r="AN175" s="70"/>
      <c r="AO175" s="70"/>
      <c r="AP175" s="70"/>
      <c r="AQ175" s="70"/>
      <c r="AR175" s="70"/>
      <c r="AS175" s="70"/>
      <c r="AT175" s="70"/>
      <c r="AU175" s="70"/>
      <c r="AV175" s="70"/>
      <c r="AW175" s="70"/>
      <c r="AX175" s="70"/>
      <c r="AY175" s="70"/>
      <c r="AZ175" s="70"/>
      <c r="BA175" s="70"/>
      <c r="BB175" s="70"/>
      <c r="BC175" s="70"/>
      <c r="BD175" s="70"/>
      <c r="BE175" s="70"/>
      <c r="BF175" s="70"/>
      <c r="BG175" s="70"/>
      <c r="BH175" s="70"/>
      <c r="BI175" s="70"/>
      <c r="BJ175" s="70"/>
      <c r="BK175" s="70"/>
      <c r="BL175" s="70"/>
      <c r="BM175" s="70"/>
      <c r="BN175" s="70"/>
      <c r="BO175" s="70"/>
      <c r="BP175" s="70"/>
      <c r="BQ175" s="70"/>
      <c r="BR175" s="70"/>
      <c r="BS175" s="70"/>
      <c r="BT175" s="70"/>
    </row>
    <row r="176" spans="1:72" s="26" customFormat="1" x14ac:dyDescent="0.2">
      <c r="A176" s="59"/>
      <c r="B176" s="43" t="s">
        <v>18</v>
      </c>
      <c r="C176" s="68"/>
      <c r="D176" s="69"/>
      <c r="E176" s="223"/>
      <c r="F176" s="224"/>
      <c r="G176" s="278">
        <f>G175+H175</f>
        <v>0</v>
      </c>
      <c r="H176" s="279"/>
      <c r="I176" s="253"/>
      <c r="J176" s="254"/>
      <c r="K176" s="254"/>
      <c r="L176" s="254"/>
      <c r="M176" s="70"/>
      <c r="N176" s="70"/>
      <c r="O176" s="70"/>
      <c r="P176" s="70"/>
      <c r="Q176" s="70"/>
      <c r="R176" s="70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4"/>
      <c r="AK176" s="254"/>
      <c r="AL176" s="254"/>
      <c r="AM176" s="254"/>
      <c r="AN176" s="254"/>
      <c r="AO176" s="254"/>
      <c r="AP176" s="254"/>
      <c r="AQ176" s="254"/>
      <c r="AR176" s="254"/>
      <c r="AS176" s="254"/>
      <c r="AT176" s="254"/>
      <c r="AU176" s="254"/>
      <c r="AV176" s="254"/>
      <c r="AW176" s="254"/>
      <c r="AX176" s="254"/>
      <c r="AY176" s="254"/>
      <c r="AZ176" s="254"/>
      <c r="BA176" s="254"/>
      <c r="BB176" s="254"/>
      <c r="BC176" s="254"/>
      <c r="BD176" s="254"/>
      <c r="BE176" s="254"/>
      <c r="BF176" s="254"/>
      <c r="BG176" s="254"/>
      <c r="BH176" s="254"/>
      <c r="BI176" s="254"/>
      <c r="BJ176" s="254"/>
      <c r="BK176" s="254"/>
      <c r="BL176" s="254"/>
      <c r="BM176" s="254"/>
      <c r="BN176" s="254"/>
      <c r="BO176" s="254"/>
      <c r="BP176" s="254"/>
      <c r="BQ176" s="254"/>
      <c r="BR176" s="254"/>
      <c r="BS176" s="254"/>
      <c r="BT176" s="254"/>
    </row>
    <row r="177" spans="1:72" ht="15" x14ac:dyDescent="0.25">
      <c r="A177" s="65"/>
      <c r="B177" s="66"/>
      <c r="C177" s="67"/>
      <c r="D177" s="67"/>
      <c r="E177" s="225"/>
      <c r="F177" s="225"/>
      <c r="G177" s="175"/>
      <c r="H177" s="175"/>
      <c r="I177" s="274"/>
      <c r="J177" s="271"/>
      <c r="K177" s="271"/>
      <c r="L177" s="271"/>
      <c r="M177" s="273"/>
      <c r="N177" s="273"/>
      <c r="O177" s="273"/>
      <c r="P177" s="273"/>
      <c r="Q177" s="273"/>
      <c r="R177" s="273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  <c r="AF177" s="70"/>
      <c r="AG177" s="70"/>
      <c r="AH177" s="70"/>
      <c r="AI177" s="70"/>
      <c r="AJ177" s="70"/>
      <c r="AK177" s="70"/>
      <c r="AL177" s="70"/>
      <c r="AM177" s="70"/>
      <c r="AN177" s="70"/>
      <c r="AO177" s="70"/>
      <c r="AP177" s="70"/>
      <c r="AQ177" s="70"/>
      <c r="AR177" s="70"/>
      <c r="AS177" s="70"/>
      <c r="AT177" s="70"/>
      <c r="AU177" s="70"/>
      <c r="AV177" s="70"/>
      <c r="AW177" s="70"/>
      <c r="AX177" s="70"/>
      <c r="AY177" s="70"/>
      <c r="AZ177" s="70"/>
      <c r="BA177" s="70"/>
      <c r="BB177" s="70"/>
      <c r="BC177" s="70"/>
      <c r="BD177" s="70"/>
      <c r="BE177" s="70"/>
      <c r="BF177" s="70"/>
      <c r="BG177" s="70"/>
      <c r="BH177" s="70"/>
      <c r="BI177" s="70"/>
      <c r="BJ177" s="70"/>
      <c r="BK177" s="70"/>
      <c r="BL177" s="70"/>
      <c r="BM177" s="70"/>
      <c r="BN177" s="70"/>
      <c r="BO177" s="70"/>
      <c r="BP177" s="70"/>
      <c r="BQ177" s="70"/>
      <c r="BR177" s="70"/>
      <c r="BS177" s="70"/>
      <c r="BT177" s="70"/>
    </row>
    <row r="178" spans="1:72" x14ac:dyDescent="0.2">
      <c r="A178" s="65"/>
      <c r="B178" s="66"/>
      <c r="C178" s="67"/>
      <c r="D178" s="67"/>
      <c r="E178" s="225"/>
      <c r="F178" s="225"/>
      <c r="G178" s="175"/>
      <c r="H178" s="175"/>
    </row>
    <row r="179" spans="1:72" s="70" customFormat="1" x14ac:dyDescent="0.2">
      <c r="A179" s="123"/>
      <c r="B179" s="24"/>
      <c r="C179" s="24"/>
      <c r="D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</row>
    <row r="180" spans="1:72" x14ac:dyDescent="0.2">
      <c r="A180" s="24"/>
      <c r="C180" s="24"/>
      <c r="D180" s="24"/>
      <c r="E180" s="24"/>
      <c r="F180" s="24"/>
      <c r="G180" s="24"/>
      <c r="H180" s="24"/>
    </row>
    <row r="181" spans="1:72" x14ac:dyDescent="0.2">
      <c r="A181" s="24"/>
      <c r="C181" s="24"/>
      <c r="D181" s="24"/>
      <c r="E181" s="24"/>
      <c r="F181" s="24"/>
      <c r="G181" s="24"/>
      <c r="H181" s="24"/>
    </row>
    <row r="182" spans="1:72" x14ac:dyDescent="0.2">
      <c r="A182" s="24"/>
      <c r="C182" s="24"/>
      <c r="D182" s="24"/>
      <c r="E182" s="24"/>
      <c r="F182" s="24"/>
      <c r="G182" s="24"/>
      <c r="H182" s="24"/>
    </row>
    <row r="183" spans="1:72" x14ac:dyDescent="0.2">
      <c r="A183" s="24"/>
      <c r="C183" s="24"/>
      <c r="D183" s="24"/>
      <c r="E183" s="24"/>
      <c r="F183" s="24"/>
      <c r="G183" s="24"/>
      <c r="H183" s="24"/>
    </row>
  </sheetData>
  <mergeCells count="1">
    <mergeCell ref="G176:H176"/>
  </mergeCells>
  <pageMargins left="0.70866141732283461" right="0.70866141732283461" top="0.74803149606299213" bottom="0.74803149606299213" header="0.31496062992125984" footer="0.31496062992125984"/>
  <pageSetup paperSize="9" scale="57" fitToHeight="0" orientation="portrait" horizontalDpi="1200" verticalDpi="1200" r:id="rId1"/>
  <rowBreaks count="2" manualBreakCount="2">
    <brk id="99" max="16383" man="1"/>
    <brk id="16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árazatlan</vt:lpstr>
      <vt:lpstr>árazatlan!Nyomtatási_terület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</dc:creator>
  <cp:lastModifiedBy>Szakmáriné</cp:lastModifiedBy>
  <cp:lastPrinted>2017-11-28T10:09:11Z</cp:lastPrinted>
  <dcterms:created xsi:type="dcterms:W3CDTF">2014-01-17T12:56:31Z</dcterms:created>
  <dcterms:modified xsi:type="dcterms:W3CDTF">2018-04-13T14:40:42Z</dcterms:modified>
</cp:coreProperties>
</file>